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codeName="{B6124F1A-AFFB-F854-7757-9A1D4C6FC43C}"/>
  <workbookPr codeName="ThisWorkbook"/>
  <mc:AlternateContent xmlns:mc="http://schemas.openxmlformats.org/markup-compatibility/2006">
    <mc:Choice Requires="x15">
      <x15ac:absPath xmlns:x15ac="http://schemas.microsoft.com/office/spreadsheetml/2010/11/ac" url="C:\Users\gz\Downloads\XL tools\Ok\"/>
    </mc:Choice>
  </mc:AlternateContent>
  <xr:revisionPtr revIDLastSave="0" documentId="13_ncr:1_{BC448CEC-2C4D-441E-92FD-549C91CE3543}" xr6:coauthVersionLast="47" xr6:coauthVersionMax="47" xr10:uidLastSave="{00000000-0000-0000-0000-000000000000}"/>
  <bookViews>
    <workbookView xWindow="-120" yWindow="-120" windowWidth="29040" windowHeight="17640" tabRatio="710" xr2:uid="{00000000-000D-0000-FFFF-FFFF00000000}"/>
  </bookViews>
  <sheets>
    <sheet name="About" sheetId="1" r:id="rId1"/>
    <sheet name="Intro" sheetId="2" r:id="rId2"/>
    <sheet name="Definitions" sheetId="3" r:id="rId3"/>
    <sheet name="Glazing" sheetId="4" r:id="rId4"/>
    <sheet name="Solar prot device" sheetId="5" r:id="rId5"/>
    <sheet name="Solar prot device - data" sheetId="6" r:id="rId6"/>
    <sheet name="Results-1" sheetId="7" r:id="rId7"/>
    <sheet name="Results-2" sheetId="8" r:id="rId8"/>
    <sheet name="Results-3" sheetId="9" r:id="rId9"/>
    <sheet name="Update" sheetId="10" r:id="rId10"/>
    <sheet name="GA" sheetId="11" state="veryHidden" r:id="rId11"/>
  </sheets>
  <definedNames>
    <definedName name="Blind">'Solar prot device - data'!$D$10</definedName>
    <definedName name="Definitions">Definitions!$D$9</definedName>
    <definedName name="Glazing" localSheetId="4">'Solar prot device'!$D$9</definedName>
    <definedName name="Glazing">Glazing!$C$3</definedName>
    <definedName name="_xlnm.Print_Area" localSheetId="2">Definitions!$A$5:$M$60</definedName>
    <definedName name="_xlnm.Print_Area" localSheetId="3">Glazing!$A$1:$I$19</definedName>
    <definedName name="_xlnm.Print_Area" localSheetId="1">Intro!$A$3:$L$41</definedName>
    <definedName name="_xlnm.Print_Area" localSheetId="6">'Results-1'!$B$8:$W$133</definedName>
    <definedName name="_xlnm.Print_Area" localSheetId="7">'Results-2'!$B$8:$N$51</definedName>
    <definedName name="_xlnm.Print_Area" localSheetId="8">'Results-3'!$A$1:$W$129</definedName>
    <definedName name="_xlnm.Print_Area" localSheetId="4">'Solar prot device'!$A$5:$L$24</definedName>
    <definedName name="_xlnm.Print_Area" localSheetId="5">'Solar prot device - data'!$A$1:$M$126</definedName>
    <definedName name="Results1" localSheetId="8">'Results-3'!$D$9</definedName>
    <definedName name="Results1">'Results-1'!$D$9</definedName>
    <definedName name="Results2">'Results-2'!$C$9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97" i="9" l="1"/>
  <c r="AU81" i="9"/>
  <c r="AT75" i="9"/>
  <c r="V15" i="8"/>
  <c r="H32" i="9"/>
  <c r="I32" i="9"/>
  <c r="H33" i="9"/>
  <c r="I33" i="9"/>
  <c r="H34" i="9"/>
  <c r="I34" i="9"/>
  <c r="H35" i="9"/>
  <c r="I35" i="9"/>
  <c r="H36" i="9"/>
  <c r="I36" i="9"/>
  <c r="H37" i="9"/>
  <c r="I37" i="9"/>
  <c r="H38" i="9"/>
  <c r="I38" i="9"/>
  <c r="H39" i="9"/>
  <c r="I39" i="9"/>
  <c r="H40" i="9"/>
  <c r="I40" i="9"/>
  <c r="H41" i="9"/>
  <c r="I41" i="9"/>
  <c r="H42" i="9"/>
  <c r="O42" i="9" s="1"/>
  <c r="AT42" i="9" s="1"/>
  <c r="I42" i="9"/>
  <c r="H43" i="9"/>
  <c r="I43" i="9"/>
  <c r="T43" i="9" s="1"/>
  <c r="AY43" i="9" s="1"/>
  <c r="H44" i="9"/>
  <c r="I44" i="9"/>
  <c r="H45" i="9"/>
  <c r="I45" i="9"/>
  <c r="H46" i="9"/>
  <c r="I46" i="9"/>
  <c r="H47" i="9"/>
  <c r="I47" i="9"/>
  <c r="H48" i="9"/>
  <c r="I48" i="9"/>
  <c r="H49" i="9"/>
  <c r="I49" i="9"/>
  <c r="H50" i="9"/>
  <c r="O50" i="9" s="1"/>
  <c r="I50" i="9"/>
  <c r="N50" i="9"/>
  <c r="AS50" i="9" s="1"/>
  <c r="H51" i="9"/>
  <c r="I51" i="9"/>
  <c r="H52" i="9"/>
  <c r="N52" i="9" s="1"/>
  <c r="I52" i="9"/>
  <c r="H53" i="9"/>
  <c r="I53" i="9"/>
  <c r="O53" i="9"/>
  <c r="AT53" i="9" s="1"/>
  <c r="H54" i="9"/>
  <c r="I54" i="9"/>
  <c r="H55" i="9"/>
  <c r="I55" i="9"/>
  <c r="H56" i="9"/>
  <c r="O56" i="9" s="1"/>
  <c r="AT56" i="9" s="1"/>
  <c r="I56" i="9"/>
  <c r="H57" i="9"/>
  <c r="I57" i="9"/>
  <c r="AD57" i="9" s="1"/>
  <c r="H58" i="9"/>
  <c r="I58" i="9"/>
  <c r="N58" i="9"/>
  <c r="AS58" i="9" s="1"/>
  <c r="H59" i="9"/>
  <c r="O59" i="9" s="1"/>
  <c r="AT59" i="9" s="1"/>
  <c r="I59" i="9"/>
  <c r="H60" i="9"/>
  <c r="I60" i="9"/>
  <c r="H61" i="9"/>
  <c r="I61" i="9"/>
  <c r="O61" i="9"/>
  <c r="AT61" i="9" s="1"/>
  <c r="H62" i="9"/>
  <c r="I62" i="9"/>
  <c r="H63" i="9"/>
  <c r="I63" i="9"/>
  <c r="H64" i="9"/>
  <c r="I64" i="9"/>
  <c r="H65" i="9"/>
  <c r="L65" i="9" s="1"/>
  <c r="AQ65" i="9" s="1"/>
  <c r="I65" i="9"/>
  <c r="H66" i="9"/>
  <c r="I66" i="9"/>
  <c r="N66" i="9"/>
  <c r="AS66" i="9" s="1"/>
  <c r="H67" i="9"/>
  <c r="I67" i="9"/>
  <c r="H68" i="9"/>
  <c r="I68" i="9"/>
  <c r="H69" i="9"/>
  <c r="I69" i="9"/>
  <c r="O69" i="9"/>
  <c r="AT69" i="9" s="1"/>
  <c r="H70" i="9"/>
  <c r="I70" i="9"/>
  <c r="H71" i="9"/>
  <c r="I71" i="9"/>
  <c r="H72" i="9"/>
  <c r="O72" i="9" s="1"/>
  <c r="AT72" i="9" s="1"/>
  <c r="I72" i="9"/>
  <c r="H73" i="9"/>
  <c r="I73" i="9"/>
  <c r="H74" i="9"/>
  <c r="I74" i="9"/>
  <c r="N74" i="9"/>
  <c r="AS74" i="9" s="1"/>
  <c r="H75" i="9"/>
  <c r="O75" i="9" s="1"/>
  <c r="I75" i="9"/>
  <c r="H76" i="9"/>
  <c r="I76" i="9"/>
  <c r="H77" i="9"/>
  <c r="I77" i="9"/>
  <c r="O77" i="9"/>
  <c r="AT77" i="9" s="1"/>
  <c r="H78" i="9"/>
  <c r="I78" i="9"/>
  <c r="H79" i="9"/>
  <c r="I79" i="9"/>
  <c r="H80" i="9"/>
  <c r="I80" i="9"/>
  <c r="H81" i="9"/>
  <c r="L81" i="9" s="1"/>
  <c r="AQ81" i="9" s="1"/>
  <c r="I81" i="9"/>
  <c r="N81" i="9" s="1"/>
  <c r="AS81" i="9" s="1"/>
  <c r="H82" i="9"/>
  <c r="I82" i="9"/>
  <c r="N82" i="9"/>
  <c r="AS82" i="9" s="1"/>
  <c r="H83" i="9"/>
  <c r="I83" i="9"/>
  <c r="H84" i="9"/>
  <c r="I84" i="9"/>
  <c r="H85" i="9"/>
  <c r="I85" i="9"/>
  <c r="O85" i="9"/>
  <c r="AT85" i="9" s="1"/>
  <c r="H86" i="9"/>
  <c r="I86" i="9"/>
  <c r="H87" i="9"/>
  <c r="I87" i="9"/>
  <c r="H88" i="9"/>
  <c r="O88" i="9" s="1"/>
  <c r="AT88" i="9" s="1"/>
  <c r="I88" i="9"/>
  <c r="H89" i="9"/>
  <c r="I89" i="9"/>
  <c r="H90" i="9"/>
  <c r="I90" i="9"/>
  <c r="N90" i="9"/>
  <c r="AS90" i="9" s="1"/>
  <c r="H91" i="9"/>
  <c r="O91" i="9" s="1"/>
  <c r="AT91" i="9" s="1"/>
  <c r="I91" i="9"/>
  <c r="H92" i="9"/>
  <c r="I92" i="9"/>
  <c r="H93" i="9"/>
  <c r="I93" i="9"/>
  <c r="O93" i="9"/>
  <c r="AT93" i="9" s="1"/>
  <c r="H94" i="9"/>
  <c r="I94" i="9"/>
  <c r="H95" i="9"/>
  <c r="I95" i="9"/>
  <c r="H96" i="9"/>
  <c r="I96" i="9"/>
  <c r="H97" i="9"/>
  <c r="M97" i="9" s="1"/>
  <c r="AR97" i="9" s="1"/>
  <c r="I97" i="9"/>
  <c r="H98" i="9"/>
  <c r="O98" i="9" s="1"/>
  <c r="AT98" i="9" s="1"/>
  <c r="I98" i="9"/>
  <c r="N98" i="9"/>
  <c r="AS98" i="9" s="1"/>
  <c r="H99" i="9"/>
  <c r="I99" i="9"/>
  <c r="H100" i="9"/>
  <c r="N100" i="9" s="1"/>
  <c r="AS100" i="9" s="1"/>
  <c r="I100" i="9"/>
  <c r="H101" i="9"/>
  <c r="I101" i="9"/>
  <c r="O101" i="9"/>
  <c r="AT101" i="9" s="1"/>
  <c r="H102" i="9"/>
  <c r="I102" i="9"/>
  <c r="H103" i="9"/>
  <c r="I103" i="9"/>
  <c r="H104" i="9"/>
  <c r="O104" i="9" s="1"/>
  <c r="AT104" i="9" s="1"/>
  <c r="I104" i="9"/>
  <c r="H105" i="9"/>
  <c r="I105" i="9"/>
  <c r="H106" i="9"/>
  <c r="O106" i="9" s="1"/>
  <c r="AT106" i="9" s="1"/>
  <c r="I106" i="9"/>
  <c r="N106" i="9"/>
  <c r="AS106" i="9" s="1"/>
  <c r="H107" i="9"/>
  <c r="O107" i="9" s="1"/>
  <c r="AT107" i="9" s="1"/>
  <c r="I107" i="9"/>
  <c r="H108" i="9"/>
  <c r="I108" i="9"/>
  <c r="H109" i="9"/>
  <c r="I109" i="9"/>
  <c r="O109" i="9"/>
  <c r="AT109" i="9" s="1"/>
  <c r="H110" i="9"/>
  <c r="I110" i="9"/>
  <c r="H111" i="9"/>
  <c r="I111" i="9"/>
  <c r="H112" i="9"/>
  <c r="I112" i="9"/>
  <c r="H113" i="9"/>
  <c r="M113" i="9" s="1"/>
  <c r="AR113" i="9" s="1"/>
  <c r="I113" i="9"/>
  <c r="H114" i="9"/>
  <c r="I114" i="9"/>
  <c r="N114" i="9"/>
  <c r="AS114" i="9" s="1"/>
  <c r="H115" i="9"/>
  <c r="I115" i="9"/>
  <c r="H116" i="9"/>
  <c r="N116" i="9" s="1"/>
  <c r="AS116" i="9" s="1"/>
  <c r="I116" i="9"/>
  <c r="H117" i="9"/>
  <c r="I117" i="9"/>
  <c r="O117" i="9"/>
  <c r="AT117" i="9" s="1"/>
  <c r="H118" i="9"/>
  <c r="I118" i="9"/>
  <c r="H119" i="9"/>
  <c r="I119" i="9"/>
  <c r="H120" i="9"/>
  <c r="O120" i="9" s="1"/>
  <c r="AT120" i="9" s="1"/>
  <c r="I120" i="9"/>
  <c r="H121" i="9"/>
  <c r="I121" i="9"/>
  <c r="V121" i="9" s="1"/>
  <c r="BA121" i="9" s="1"/>
  <c r="H122" i="9"/>
  <c r="I122" i="9"/>
  <c r="N122" i="9"/>
  <c r="AS122" i="9" s="1"/>
  <c r="H123" i="9"/>
  <c r="O123" i="9" s="1"/>
  <c r="AT123" i="9" s="1"/>
  <c r="I123" i="9"/>
  <c r="H124" i="9"/>
  <c r="I124" i="9"/>
  <c r="H125" i="9"/>
  <c r="I125" i="9"/>
  <c r="O125" i="9"/>
  <c r="AT125" i="9" s="1"/>
  <c r="H126" i="9"/>
  <c r="I126" i="9"/>
  <c r="H127" i="9"/>
  <c r="I127" i="9"/>
  <c r="H128" i="9"/>
  <c r="I128" i="9"/>
  <c r="H129" i="9"/>
  <c r="O129" i="9" s="1"/>
  <c r="AT129" i="9" s="1"/>
  <c r="I129" i="9"/>
  <c r="H31" i="9"/>
  <c r="I31" i="9"/>
  <c r="H30" i="9"/>
  <c r="I30" i="9"/>
  <c r="H36" i="7"/>
  <c r="I36" i="7"/>
  <c r="H37" i="7"/>
  <c r="I37" i="7"/>
  <c r="H38" i="7"/>
  <c r="I38" i="7"/>
  <c r="H39" i="7"/>
  <c r="I39" i="7"/>
  <c r="H40" i="7"/>
  <c r="I40" i="7"/>
  <c r="H41" i="7"/>
  <c r="I41" i="7"/>
  <c r="H42" i="7"/>
  <c r="I42" i="7"/>
  <c r="H43" i="7"/>
  <c r="S43" i="7" s="1"/>
  <c r="I43" i="7"/>
  <c r="H44" i="7"/>
  <c r="I44" i="7"/>
  <c r="H45" i="7"/>
  <c r="I45" i="7"/>
  <c r="H46" i="7"/>
  <c r="I46" i="7"/>
  <c r="O46" i="7"/>
  <c r="Y46" i="7" s="1"/>
  <c r="H47" i="7"/>
  <c r="I47" i="7"/>
  <c r="H48" i="7"/>
  <c r="I48" i="7"/>
  <c r="H49" i="7"/>
  <c r="O49" i="7" s="1"/>
  <c r="Y49" i="7" s="1"/>
  <c r="I49" i="7"/>
  <c r="H50" i="7"/>
  <c r="I50" i="7"/>
  <c r="H51" i="7"/>
  <c r="I51" i="7"/>
  <c r="H52" i="7"/>
  <c r="I52" i="7"/>
  <c r="H53" i="7"/>
  <c r="I53" i="7"/>
  <c r="O53" i="7" s="1"/>
  <c r="Y53" i="7" s="1"/>
  <c r="H54" i="7"/>
  <c r="O54" i="7" s="1"/>
  <c r="Y54" i="7" s="1"/>
  <c r="I54" i="7"/>
  <c r="H55" i="7"/>
  <c r="I55" i="7"/>
  <c r="H56" i="7"/>
  <c r="I56" i="7"/>
  <c r="H57" i="7"/>
  <c r="I57" i="7"/>
  <c r="H58" i="7"/>
  <c r="I58" i="7"/>
  <c r="O58" i="7"/>
  <c r="H59" i="7"/>
  <c r="I59" i="7"/>
  <c r="H60" i="7"/>
  <c r="I60" i="7"/>
  <c r="P60" i="7" s="1"/>
  <c r="H61" i="7"/>
  <c r="O61" i="7" s="1"/>
  <c r="Y61" i="7" s="1"/>
  <c r="I61" i="7"/>
  <c r="H62" i="7"/>
  <c r="I62" i="7"/>
  <c r="H63" i="7"/>
  <c r="I63" i="7"/>
  <c r="H64" i="7"/>
  <c r="O64" i="7" s="1"/>
  <c r="Y64" i="7" s="1"/>
  <c r="I64" i="7"/>
  <c r="H65" i="7"/>
  <c r="I65" i="7"/>
  <c r="S65" i="7" s="1"/>
  <c r="H66" i="7"/>
  <c r="I66" i="7"/>
  <c r="H67" i="7"/>
  <c r="I67" i="7"/>
  <c r="H68" i="7"/>
  <c r="I68" i="7"/>
  <c r="P68" i="7" s="1"/>
  <c r="O68" i="7"/>
  <c r="Y68" i="7" s="1"/>
  <c r="H69" i="7"/>
  <c r="I69" i="7"/>
  <c r="O69" i="7"/>
  <c r="Y69" i="7" s="1"/>
  <c r="H70" i="7"/>
  <c r="O70" i="7" s="1"/>
  <c r="Y70" i="7" s="1"/>
  <c r="I70" i="7"/>
  <c r="H71" i="7"/>
  <c r="I71" i="7"/>
  <c r="H72" i="7"/>
  <c r="P72" i="7" s="1"/>
  <c r="Z72" i="7" s="1"/>
  <c r="I72" i="7"/>
  <c r="H73" i="7"/>
  <c r="I73" i="7"/>
  <c r="H74" i="7"/>
  <c r="O74" i="7" s="1"/>
  <c r="Y74" i="7" s="1"/>
  <c r="I74" i="7"/>
  <c r="H75" i="7"/>
  <c r="I75" i="7"/>
  <c r="Q75" i="7" s="1"/>
  <c r="AA75" i="7" s="1"/>
  <c r="H76" i="7"/>
  <c r="P76" i="7" s="1"/>
  <c r="Z76" i="7" s="1"/>
  <c r="I76" i="7"/>
  <c r="H77" i="7"/>
  <c r="O77" i="7" s="1"/>
  <c r="Y77" i="7" s="1"/>
  <c r="I77" i="7"/>
  <c r="H78" i="7"/>
  <c r="I78" i="7"/>
  <c r="O78" i="7" s="1"/>
  <c r="Y78" i="7" s="1"/>
  <c r="H79" i="7"/>
  <c r="Q79" i="7" s="1"/>
  <c r="AA79" i="7" s="1"/>
  <c r="I79" i="7"/>
  <c r="H80" i="7"/>
  <c r="O80" i="7" s="1"/>
  <c r="Y80" i="7" s="1"/>
  <c r="I80" i="7"/>
  <c r="H81" i="7"/>
  <c r="I81" i="7"/>
  <c r="O81" i="7"/>
  <c r="Y81" i="7" s="1"/>
  <c r="H82" i="7"/>
  <c r="I82" i="7"/>
  <c r="H83" i="7"/>
  <c r="Q83" i="7" s="1"/>
  <c r="AA83" i="7" s="1"/>
  <c r="I83" i="7"/>
  <c r="H84" i="7"/>
  <c r="I84" i="7"/>
  <c r="O84" i="7"/>
  <c r="Y84" i="7" s="1"/>
  <c r="H85" i="7"/>
  <c r="O85" i="7" s="1"/>
  <c r="Y85" i="7" s="1"/>
  <c r="I85" i="7"/>
  <c r="H86" i="7"/>
  <c r="I86" i="7"/>
  <c r="H87" i="7"/>
  <c r="I87" i="7"/>
  <c r="H88" i="7"/>
  <c r="I88" i="7"/>
  <c r="H89" i="7"/>
  <c r="I89" i="7"/>
  <c r="H90" i="7"/>
  <c r="R90" i="7" s="1"/>
  <c r="I90" i="7"/>
  <c r="H91" i="7"/>
  <c r="I91" i="7"/>
  <c r="H92" i="7"/>
  <c r="I92" i="7"/>
  <c r="H93" i="7"/>
  <c r="I93" i="7"/>
  <c r="O93" i="7" s="1"/>
  <c r="Y93" i="7" s="1"/>
  <c r="H94" i="7"/>
  <c r="I94" i="7"/>
  <c r="O94" i="7"/>
  <c r="Y94" i="7" s="1"/>
  <c r="H95" i="7"/>
  <c r="I95" i="7"/>
  <c r="H96" i="7"/>
  <c r="I96" i="7"/>
  <c r="O96" i="7" s="1"/>
  <c r="Y96" i="7" s="1"/>
  <c r="H97" i="7"/>
  <c r="I97" i="7"/>
  <c r="O97" i="7"/>
  <c r="Y97" i="7" s="1"/>
  <c r="H98" i="7"/>
  <c r="I98" i="7"/>
  <c r="H99" i="7"/>
  <c r="I99" i="7"/>
  <c r="Q99" i="7" s="1"/>
  <c r="AA99" i="7" s="1"/>
  <c r="H100" i="7"/>
  <c r="O100" i="7" s="1"/>
  <c r="Y100" i="7" s="1"/>
  <c r="I100" i="7"/>
  <c r="H101" i="7"/>
  <c r="R101" i="7" s="1"/>
  <c r="I101" i="7"/>
  <c r="H102" i="7"/>
  <c r="I102" i="7"/>
  <c r="H103" i="7"/>
  <c r="I103" i="7"/>
  <c r="H104" i="7"/>
  <c r="I104" i="7"/>
  <c r="P104" i="7" s="1"/>
  <c r="Z104" i="7" s="1"/>
  <c r="H105" i="7"/>
  <c r="I105" i="7"/>
  <c r="H106" i="7"/>
  <c r="I106" i="7"/>
  <c r="O106" i="7" s="1"/>
  <c r="Y106" i="7" s="1"/>
  <c r="H107" i="7"/>
  <c r="I107" i="7"/>
  <c r="H108" i="7"/>
  <c r="I108" i="7"/>
  <c r="P108" i="7" s="1"/>
  <c r="Z108" i="7" s="1"/>
  <c r="H109" i="7"/>
  <c r="S109" i="7" s="1"/>
  <c r="I109" i="7"/>
  <c r="H110" i="7"/>
  <c r="O110" i="7" s="1"/>
  <c r="Y110" i="7" s="1"/>
  <c r="I110" i="7"/>
  <c r="H111" i="7"/>
  <c r="I111" i="7"/>
  <c r="H112" i="7"/>
  <c r="I112" i="7"/>
  <c r="H113" i="7"/>
  <c r="O113" i="7" s="1"/>
  <c r="Y113" i="7" s="1"/>
  <c r="I113" i="7"/>
  <c r="H114" i="7"/>
  <c r="I114" i="7"/>
  <c r="H115" i="7"/>
  <c r="I115" i="7"/>
  <c r="H116" i="7"/>
  <c r="O116" i="7" s="1"/>
  <c r="Y116" i="7" s="1"/>
  <c r="I116" i="7"/>
  <c r="H117" i="7"/>
  <c r="I117" i="7"/>
  <c r="O117" i="7" s="1"/>
  <c r="Y117" i="7" s="1"/>
  <c r="H118" i="7"/>
  <c r="O118" i="7" s="1"/>
  <c r="Y118" i="7" s="1"/>
  <c r="I118" i="7"/>
  <c r="H119" i="7"/>
  <c r="Q119" i="7" s="1"/>
  <c r="AA119" i="7" s="1"/>
  <c r="I119" i="7"/>
  <c r="H120" i="7"/>
  <c r="I120" i="7"/>
  <c r="H121" i="7"/>
  <c r="I121" i="7"/>
  <c r="H122" i="7"/>
  <c r="I122" i="7"/>
  <c r="O122" i="7"/>
  <c r="H123" i="7"/>
  <c r="Q123" i="7" s="1"/>
  <c r="AA123" i="7" s="1"/>
  <c r="I123" i="7"/>
  <c r="H124" i="7"/>
  <c r="I124" i="7"/>
  <c r="P124" i="7" s="1"/>
  <c r="H125" i="7"/>
  <c r="I125" i="7"/>
  <c r="H126" i="7"/>
  <c r="I126" i="7"/>
  <c r="Q126" i="7" s="1"/>
  <c r="AA126" i="7" s="1"/>
  <c r="H127" i="7"/>
  <c r="I127" i="7"/>
  <c r="H128" i="7"/>
  <c r="I128" i="7"/>
  <c r="H129" i="7"/>
  <c r="I129" i="7"/>
  <c r="H130" i="7"/>
  <c r="I130" i="7"/>
  <c r="H131" i="7"/>
  <c r="Q131" i="7" s="1"/>
  <c r="AA131" i="7" s="1"/>
  <c r="I131" i="7"/>
  <c r="H132" i="7"/>
  <c r="I132" i="7"/>
  <c r="O132" i="7" s="1"/>
  <c r="Y132" i="7" s="1"/>
  <c r="H133" i="7"/>
  <c r="I133" i="7"/>
  <c r="O133" i="7"/>
  <c r="Y133" i="7" s="1"/>
  <c r="H35" i="7"/>
  <c r="I35" i="7"/>
  <c r="H34" i="7"/>
  <c r="I34" i="7"/>
  <c r="AG36" i="7"/>
  <c r="V16" i="8"/>
  <c r="E15" i="8"/>
  <c r="I126" i="6"/>
  <c r="P127" i="9"/>
  <c r="AU127" i="9" s="1"/>
  <c r="P129" i="9"/>
  <c r="AU129" i="9" s="1"/>
  <c r="R129" i="9"/>
  <c r="AW129" i="9" s="1"/>
  <c r="S129" i="9"/>
  <c r="AX129" i="9" s="1"/>
  <c r="U43" i="9"/>
  <c r="AZ43" i="9" s="1"/>
  <c r="V43" i="9"/>
  <c r="BA43" i="9" s="1"/>
  <c r="W43" i="9"/>
  <c r="BB43" i="9" s="1"/>
  <c r="T45" i="9"/>
  <c r="AY45" i="9" s="1"/>
  <c r="V45" i="9"/>
  <c r="BA45" i="9" s="1"/>
  <c r="W45" i="9"/>
  <c r="BB45" i="9" s="1"/>
  <c r="U46" i="9"/>
  <c r="AZ46" i="9" s="1"/>
  <c r="V46" i="9"/>
  <c r="BA46" i="9" s="1"/>
  <c r="V48" i="9"/>
  <c r="BA48" i="9" s="1"/>
  <c r="W48" i="9"/>
  <c r="BB48" i="9" s="1"/>
  <c r="U49" i="9"/>
  <c r="AZ49" i="9" s="1"/>
  <c r="V49" i="9"/>
  <c r="BA49" i="9" s="1"/>
  <c r="T50" i="9"/>
  <c r="AY50" i="9" s="1"/>
  <c r="U50" i="9"/>
  <c r="AZ50" i="9" s="1"/>
  <c r="V50" i="9"/>
  <c r="BA50" i="9" s="1"/>
  <c r="W50" i="9"/>
  <c r="BB50" i="9" s="1"/>
  <c r="U51" i="9"/>
  <c r="AZ51" i="9" s="1"/>
  <c r="V51" i="9"/>
  <c r="BA51" i="9" s="1"/>
  <c r="U52" i="9"/>
  <c r="AZ52" i="9" s="1"/>
  <c r="V52" i="9"/>
  <c r="BA52" i="9" s="1"/>
  <c r="W52" i="9"/>
  <c r="BB52" i="9" s="1"/>
  <c r="T53" i="9"/>
  <c r="AY53" i="9" s="1"/>
  <c r="V53" i="9"/>
  <c r="BA53" i="9" s="1"/>
  <c r="W53" i="9"/>
  <c r="BB53" i="9" s="1"/>
  <c r="V54" i="9"/>
  <c r="BA54" i="9" s="1"/>
  <c r="T55" i="9"/>
  <c r="AY55" i="9" s="1"/>
  <c r="U55" i="9"/>
  <c r="AZ55" i="9" s="1"/>
  <c r="W55" i="9"/>
  <c r="BB55" i="9" s="1"/>
  <c r="U56" i="9"/>
  <c r="AZ56" i="9" s="1"/>
  <c r="W56" i="9"/>
  <c r="BB56" i="9" s="1"/>
  <c r="U57" i="9"/>
  <c r="AZ57" i="9" s="1"/>
  <c r="V57" i="9"/>
  <c r="BA57" i="9" s="1"/>
  <c r="T58" i="9"/>
  <c r="AY58" i="9" s="1"/>
  <c r="U58" i="9"/>
  <c r="AZ58" i="9" s="1"/>
  <c r="W58" i="9"/>
  <c r="BB58" i="9" s="1"/>
  <c r="T59" i="9"/>
  <c r="AY59" i="9" s="1"/>
  <c r="U59" i="9"/>
  <c r="AZ59" i="9" s="1"/>
  <c r="V59" i="9"/>
  <c r="BA59" i="9" s="1"/>
  <c r="U60" i="9"/>
  <c r="AZ60" i="9" s="1"/>
  <c r="V60" i="9"/>
  <c r="BA60" i="9" s="1"/>
  <c r="T61" i="9"/>
  <c r="AY61" i="9" s="1"/>
  <c r="U61" i="9"/>
  <c r="AZ61" i="9" s="1"/>
  <c r="V61" i="9"/>
  <c r="BA61" i="9" s="1"/>
  <c r="W61" i="9"/>
  <c r="BB61" i="9" s="1"/>
  <c r="V62" i="9"/>
  <c r="BA62" i="9" s="1"/>
  <c r="W62" i="9"/>
  <c r="BB62" i="9" s="1"/>
  <c r="U63" i="9"/>
  <c r="AZ63" i="9" s="1"/>
  <c r="V63" i="9"/>
  <c r="BA63" i="9" s="1"/>
  <c r="T65" i="9"/>
  <c r="AY65" i="9" s="1"/>
  <c r="V65" i="9"/>
  <c r="BA65" i="9" s="1"/>
  <c r="W65" i="9"/>
  <c r="BB65" i="9" s="1"/>
  <c r="T66" i="9"/>
  <c r="AY66" i="9" s="1"/>
  <c r="U66" i="9"/>
  <c r="AZ66" i="9" s="1"/>
  <c r="W66" i="9"/>
  <c r="BB66" i="9" s="1"/>
  <c r="U68" i="9"/>
  <c r="AZ68" i="9" s="1"/>
  <c r="V68" i="9"/>
  <c r="BA68" i="9" s="1"/>
  <c r="T69" i="9"/>
  <c r="AY69" i="9" s="1"/>
  <c r="U69" i="9"/>
  <c r="AZ69" i="9" s="1"/>
  <c r="W69" i="9"/>
  <c r="BB69" i="9" s="1"/>
  <c r="U71" i="9"/>
  <c r="AZ71" i="9" s="1"/>
  <c r="V71" i="9"/>
  <c r="BA71" i="9" s="1"/>
  <c r="U72" i="9"/>
  <c r="AZ72" i="9" s="1"/>
  <c r="V72" i="9"/>
  <c r="BA72" i="9" s="1"/>
  <c r="W72" i="9"/>
  <c r="BB72" i="9" s="1"/>
  <c r="U74" i="9"/>
  <c r="AZ74" i="9" s="1"/>
  <c r="V74" i="9"/>
  <c r="BA74" i="9" s="1"/>
  <c r="W74" i="9"/>
  <c r="BB74" i="9" s="1"/>
  <c r="T75" i="9"/>
  <c r="AY75" i="9" s="1"/>
  <c r="V75" i="9"/>
  <c r="BA75" i="9" s="1"/>
  <c r="W75" i="9"/>
  <c r="BB75" i="9" s="1"/>
  <c r="T77" i="9"/>
  <c r="AY77" i="9" s="1"/>
  <c r="U77" i="9"/>
  <c r="AZ77" i="9" s="1"/>
  <c r="W77" i="9"/>
  <c r="BB77" i="9" s="1"/>
  <c r="U78" i="9"/>
  <c r="AZ78" i="9" s="1"/>
  <c r="W78" i="9"/>
  <c r="BB78" i="9" s="1"/>
  <c r="T81" i="9"/>
  <c r="AY81" i="9" s="1"/>
  <c r="U81" i="9"/>
  <c r="AZ81" i="9" s="1"/>
  <c r="V81" i="9"/>
  <c r="BA81" i="9" s="1"/>
  <c r="W81" i="9"/>
  <c r="BB81" i="9" s="1"/>
  <c r="U82" i="9"/>
  <c r="AZ82" i="9" s="1"/>
  <c r="V82" i="9"/>
  <c r="BA82" i="9" s="1"/>
  <c r="V83" i="9"/>
  <c r="BA83" i="9" s="1"/>
  <c r="W83" i="9"/>
  <c r="BB83" i="9" s="1"/>
  <c r="V84" i="9"/>
  <c r="BA84" i="9" s="1"/>
  <c r="W84" i="9"/>
  <c r="BB84" i="9" s="1"/>
  <c r="U85" i="9"/>
  <c r="AZ85" i="9" s="1"/>
  <c r="V85" i="9"/>
  <c r="BA85" i="9" s="1"/>
  <c r="W85" i="9"/>
  <c r="BB85" i="9" s="1"/>
  <c r="T87" i="9"/>
  <c r="AY87" i="9" s="1"/>
  <c r="V87" i="9"/>
  <c r="BA87" i="9" s="1"/>
  <c r="W87" i="9"/>
  <c r="BB87" i="9" s="1"/>
  <c r="U88" i="9"/>
  <c r="AZ88" i="9" s="1"/>
  <c r="V88" i="9"/>
  <c r="BA88" i="9" s="1"/>
  <c r="W89" i="9"/>
  <c r="BB89" i="9" s="1"/>
  <c r="T90" i="9"/>
  <c r="AY90" i="9" s="1"/>
  <c r="U90" i="9"/>
  <c r="AZ90" i="9" s="1"/>
  <c r="V90" i="9"/>
  <c r="BA90" i="9" s="1"/>
  <c r="T91" i="9"/>
  <c r="AY91" i="9" s="1"/>
  <c r="U91" i="9"/>
  <c r="AZ91" i="9" s="1"/>
  <c r="V91" i="9"/>
  <c r="BA91" i="9" s="1"/>
  <c r="W91" i="9"/>
  <c r="BB91" i="9" s="1"/>
  <c r="U92" i="9"/>
  <c r="AZ92" i="9" s="1"/>
  <c r="V92" i="9"/>
  <c r="BA92" i="9" s="1"/>
  <c r="T93" i="9"/>
  <c r="AY93" i="9" s="1"/>
  <c r="U93" i="9"/>
  <c r="AZ93" i="9" s="1"/>
  <c r="V93" i="9"/>
  <c r="BA93" i="9" s="1"/>
  <c r="W93" i="9"/>
  <c r="BB93" i="9" s="1"/>
  <c r="U94" i="9"/>
  <c r="AZ94" i="9" s="1"/>
  <c r="V94" i="9"/>
  <c r="BA94" i="9" s="1"/>
  <c r="W94" i="9"/>
  <c r="BB94" i="9" s="1"/>
  <c r="W96" i="9"/>
  <c r="BB96" i="9" s="1"/>
  <c r="T97" i="9"/>
  <c r="AY97" i="9" s="1"/>
  <c r="U97" i="9"/>
  <c r="AZ97" i="9" s="1"/>
  <c r="V97" i="9"/>
  <c r="BA97" i="9" s="1"/>
  <c r="W97" i="9"/>
  <c r="BB97" i="9" s="1"/>
  <c r="T98" i="9"/>
  <c r="AY98" i="9" s="1"/>
  <c r="U98" i="9"/>
  <c r="AZ98" i="9" s="1"/>
  <c r="V98" i="9"/>
  <c r="BA98" i="9" s="1"/>
  <c r="W98" i="9"/>
  <c r="BB98" i="9" s="1"/>
  <c r="T99" i="9"/>
  <c r="AY99" i="9" s="1"/>
  <c r="U100" i="9"/>
  <c r="AZ100" i="9" s="1"/>
  <c r="V100" i="9"/>
  <c r="BA100" i="9" s="1"/>
  <c r="W100" i="9"/>
  <c r="BB100" i="9" s="1"/>
  <c r="T101" i="9"/>
  <c r="AY101" i="9" s="1"/>
  <c r="U101" i="9"/>
  <c r="AZ101" i="9" s="1"/>
  <c r="V101" i="9"/>
  <c r="BA101" i="9" s="1"/>
  <c r="W101" i="9"/>
  <c r="BB101" i="9" s="1"/>
  <c r="T103" i="9"/>
  <c r="AY103" i="9" s="1"/>
  <c r="U103" i="9"/>
  <c r="AZ103" i="9" s="1"/>
  <c r="V103" i="9"/>
  <c r="BA103" i="9" s="1"/>
  <c r="W103" i="9"/>
  <c r="BB103" i="9" s="1"/>
  <c r="U104" i="9"/>
  <c r="AZ104" i="9" s="1"/>
  <c r="V104" i="9"/>
  <c r="BA104" i="9" s="1"/>
  <c r="W104" i="9"/>
  <c r="BB104" i="9" s="1"/>
  <c r="V105" i="9"/>
  <c r="BA105" i="9" s="1"/>
  <c r="T106" i="9"/>
  <c r="AY106" i="9" s="1"/>
  <c r="U106" i="9"/>
  <c r="AZ106" i="9" s="1"/>
  <c r="V106" i="9"/>
  <c r="BA106" i="9" s="1"/>
  <c r="W106" i="9"/>
  <c r="BB106" i="9" s="1"/>
  <c r="T107" i="9"/>
  <c r="AY107" i="9" s="1"/>
  <c r="U107" i="9"/>
  <c r="AZ107" i="9" s="1"/>
  <c r="V107" i="9"/>
  <c r="BA107" i="9" s="1"/>
  <c r="W107" i="9"/>
  <c r="BB107" i="9" s="1"/>
  <c r="T109" i="9"/>
  <c r="AY109" i="9" s="1"/>
  <c r="U109" i="9"/>
  <c r="AZ109" i="9" s="1"/>
  <c r="V109" i="9"/>
  <c r="BA109" i="9" s="1"/>
  <c r="W109" i="9"/>
  <c r="BB109" i="9" s="1"/>
  <c r="U110" i="9"/>
  <c r="AZ110" i="9" s="1"/>
  <c r="V110" i="9"/>
  <c r="BA110" i="9" s="1"/>
  <c r="W110" i="9"/>
  <c r="BB110" i="9" s="1"/>
  <c r="U112" i="9"/>
  <c r="AZ112" i="9" s="1"/>
  <c r="V112" i="9"/>
  <c r="BA112" i="9" s="1"/>
  <c r="T113" i="9"/>
  <c r="AY113" i="9" s="1"/>
  <c r="U113" i="9"/>
  <c r="AZ113" i="9" s="1"/>
  <c r="V113" i="9"/>
  <c r="BA113" i="9" s="1"/>
  <c r="W113" i="9"/>
  <c r="BB113" i="9" s="1"/>
  <c r="U114" i="9"/>
  <c r="AZ114" i="9" s="1"/>
  <c r="V114" i="9"/>
  <c r="BA114" i="9" s="1"/>
  <c r="W114" i="9"/>
  <c r="BB114" i="9" s="1"/>
  <c r="U116" i="9"/>
  <c r="AZ116" i="9" s="1"/>
  <c r="V116" i="9"/>
  <c r="BA116" i="9" s="1"/>
  <c r="W116" i="9"/>
  <c r="BB116" i="9" s="1"/>
  <c r="T117" i="9"/>
  <c r="AY117" i="9" s="1"/>
  <c r="U117" i="9"/>
  <c r="AZ117" i="9" s="1"/>
  <c r="V117" i="9"/>
  <c r="BA117" i="9" s="1"/>
  <c r="W117" i="9"/>
  <c r="BB117" i="9" s="1"/>
  <c r="T119" i="9"/>
  <c r="AY119" i="9" s="1"/>
  <c r="U119" i="9"/>
  <c r="AZ119" i="9" s="1"/>
  <c r="V119" i="9"/>
  <c r="BA119" i="9" s="1"/>
  <c r="W119" i="9"/>
  <c r="BB119" i="9" s="1"/>
  <c r="U120" i="9"/>
  <c r="AZ120" i="9" s="1"/>
  <c r="V120" i="9"/>
  <c r="BA120" i="9" s="1"/>
  <c r="W120" i="9"/>
  <c r="BB120" i="9" s="1"/>
  <c r="U121" i="9"/>
  <c r="AZ121" i="9" s="1"/>
  <c r="U122" i="9"/>
  <c r="AZ122" i="9" s="1"/>
  <c r="V122" i="9"/>
  <c r="BA122" i="9" s="1"/>
  <c r="W122" i="9"/>
  <c r="BB122" i="9" s="1"/>
  <c r="T123" i="9"/>
  <c r="AY123" i="9" s="1"/>
  <c r="U123" i="9"/>
  <c r="AZ123" i="9" s="1"/>
  <c r="V123" i="9"/>
  <c r="BA123" i="9" s="1"/>
  <c r="W123" i="9"/>
  <c r="BB123" i="9" s="1"/>
  <c r="T125" i="9"/>
  <c r="AY125" i="9" s="1"/>
  <c r="U125" i="9"/>
  <c r="AZ125" i="9" s="1"/>
  <c r="V125" i="9"/>
  <c r="BA125" i="9" s="1"/>
  <c r="W125" i="9"/>
  <c r="BB125" i="9" s="1"/>
  <c r="U126" i="9"/>
  <c r="AZ126" i="9" s="1"/>
  <c r="V126" i="9"/>
  <c r="BA126" i="9" s="1"/>
  <c r="W126" i="9"/>
  <c r="BB126" i="9" s="1"/>
  <c r="U128" i="9"/>
  <c r="AZ128" i="9" s="1"/>
  <c r="V128" i="9"/>
  <c r="BA128" i="9" s="1"/>
  <c r="T129" i="9"/>
  <c r="AY129" i="9" s="1"/>
  <c r="U129" i="9"/>
  <c r="AZ129" i="9" s="1"/>
  <c r="V129" i="9"/>
  <c r="BA129" i="9" s="1"/>
  <c r="W129" i="9"/>
  <c r="BB129" i="9" s="1"/>
  <c r="U42" i="9"/>
  <c r="AZ42" i="9" s="1"/>
  <c r="V42" i="9"/>
  <c r="BA42" i="9" s="1"/>
  <c r="W42" i="9"/>
  <c r="BB42" i="9" s="1"/>
  <c r="I28" i="6"/>
  <c r="I27" i="6"/>
  <c r="K30" i="9" s="1"/>
  <c r="R43" i="9"/>
  <c r="AW43" i="9" s="1"/>
  <c r="S43" i="9"/>
  <c r="AX43" i="9" s="1"/>
  <c r="R45" i="9"/>
  <c r="AW45" i="9" s="1"/>
  <c r="S45" i="9"/>
  <c r="AX45" i="9" s="1"/>
  <c r="S46" i="9"/>
  <c r="R49" i="9"/>
  <c r="AW49" i="9" s="1"/>
  <c r="S49" i="9"/>
  <c r="AX49" i="9" s="1"/>
  <c r="R50" i="9"/>
  <c r="AW50" i="9" s="1"/>
  <c r="S50" i="9"/>
  <c r="R51" i="9"/>
  <c r="S52" i="9"/>
  <c r="R53" i="9"/>
  <c r="AW53" i="9" s="1"/>
  <c r="S53" i="9"/>
  <c r="AX53" i="9" s="1"/>
  <c r="R55" i="9"/>
  <c r="AW55" i="9" s="1"/>
  <c r="S55" i="9"/>
  <c r="S56" i="9"/>
  <c r="AX56" i="9" s="1"/>
  <c r="R58" i="9"/>
  <c r="AW58" i="9" s="1"/>
  <c r="S58" i="9"/>
  <c r="AX58" i="9" s="1"/>
  <c r="R59" i="9"/>
  <c r="AW59" i="9" s="1"/>
  <c r="S59" i="9"/>
  <c r="AX59" i="9" s="1"/>
  <c r="S60" i="9"/>
  <c r="AX60" i="9" s="1"/>
  <c r="R61" i="9"/>
  <c r="AW61" i="9" s="1"/>
  <c r="S61" i="9"/>
  <c r="AX61" i="9" s="1"/>
  <c r="S62" i="9"/>
  <c r="AX62" i="9" s="1"/>
  <c r="R65" i="9"/>
  <c r="AW65" i="9" s="1"/>
  <c r="S65" i="9"/>
  <c r="R66" i="9"/>
  <c r="AW66" i="9" s="1"/>
  <c r="S66" i="9"/>
  <c r="AX66" i="9" s="1"/>
  <c r="S68" i="9"/>
  <c r="AX68" i="9" s="1"/>
  <c r="R69" i="9"/>
  <c r="AW69" i="9" s="1"/>
  <c r="S69" i="9"/>
  <c r="AX69" i="9" s="1"/>
  <c r="R71" i="9"/>
  <c r="AW71" i="9" s="1"/>
  <c r="S71" i="9"/>
  <c r="AX71" i="9" s="1"/>
  <c r="S72" i="9"/>
  <c r="AX72" i="9" s="1"/>
  <c r="R74" i="9"/>
  <c r="AW74" i="9" s="1"/>
  <c r="S74" i="9"/>
  <c r="AX74" i="9" s="1"/>
  <c r="R75" i="9"/>
  <c r="S75" i="9"/>
  <c r="AX75" i="9" s="1"/>
  <c r="R77" i="9"/>
  <c r="AW77" i="9" s="1"/>
  <c r="S77" i="9"/>
  <c r="AX77" i="9" s="1"/>
  <c r="S78" i="9"/>
  <c r="AX78" i="9" s="1"/>
  <c r="S80" i="9"/>
  <c r="AX80" i="9" s="1"/>
  <c r="R81" i="9"/>
  <c r="AW81" i="9" s="1"/>
  <c r="S81" i="9"/>
  <c r="AX81" i="9" s="1"/>
  <c r="R82" i="9"/>
  <c r="AW82" i="9" s="1"/>
  <c r="S82" i="9"/>
  <c r="AX82" i="9" s="1"/>
  <c r="S84" i="9"/>
  <c r="AX84" i="9" s="1"/>
  <c r="R85" i="9"/>
  <c r="AW85" i="9" s="1"/>
  <c r="S85" i="9"/>
  <c r="AX85" i="9" s="1"/>
  <c r="R87" i="9"/>
  <c r="AW87" i="9" s="1"/>
  <c r="S87" i="9"/>
  <c r="AX87" i="9" s="1"/>
  <c r="S88" i="9"/>
  <c r="AX88" i="9" s="1"/>
  <c r="R90" i="9"/>
  <c r="AW90" i="9" s="1"/>
  <c r="S90" i="9"/>
  <c r="AX90" i="9" s="1"/>
  <c r="R91" i="9"/>
  <c r="AW91" i="9" s="1"/>
  <c r="S91" i="9"/>
  <c r="AX91" i="9" s="1"/>
  <c r="R93" i="9"/>
  <c r="AW93" i="9" s="1"/>
  <c r="S93" i="9"/>
  <c r="AX93" i="9" s="1"/>
  <c r="S94" i="9"/>
  <c r="AX94" i="9" s="1"/>
  <c r="R95" i="9"/>
  <c r="AW95" i="9" s="1"/>
  <c r="S95" i="9"/>
  <c r="AX95" i="9" s="1"/>
  <c r="R97" i="9"/>
  <c r="AW97" i="9" s="1"/>
  <c r="S97" i="9"/>
  <c r="AX97" i="9" s="1"/>
  <c r="R98" i="9"/>
  <c r="AW98" i="9" s="1"/>
  <c r="S98" i="9"/>
  <c r="AX98" i="9" s="1"/>
  <c r="S99" i="9"/>
  <c r="AX99" i="9" s="1"/>
  <c r="S100" i="9"/>
  <c r="AX100" i="9" s="1"/>
  <c r="R101" i="9"/>
  <c r="AW101" i="9" s="1"/>
  <c r="S101" i="9"/>
  <c r="AX101" i="9" s="1"/>
  <c r="R103" i="9"/>
  <c r="AW103" i="9" s="1"/>
  <c r="S103" i="9"/>
  <c r="AX103" i="9" s="1"/>
  <c r="S104" i="9"/>
  <c r="AX104" i="9" s="1"/>
  <c r="R105" i="9"/>
  <c r="AW105" i="9" s="1"/>
  <c r="R106" i="9"/>
  <c r="AW106" i="9" s="1"/>
  <c r="S106" i="9"/>
  <c r="AX106" i="9" s="1"/>
  <c r="R107" i="9"/>
  <c r="AW107" i="9" s="1"/>
  <c r="S107" i="9"/>
  <c r="AX107" i="9" s="1"/>
  <c r="R109" i="9"/>
  <c r="AW109" i="9" s="1"/>
  <c r="S109" i="9"/>
  <c r="S110" i="9"/>
  <c r="AX110" i="9" s="1"/>
  <c r="R113" i="9"/>
  <c r="AW113" i="9" s="1"/>
  <c r="S113" i="9"/>
  <c r="AX113" i="9" s="1"/>
  <c r="S114" i="9"/>
  <c r="AX114" i="9" s="1"/>
  <c r="R115" i="9"/>
  <c r="AW115" i="9" s="1"/>
  <c r="S115" i="9"/>
  <c r="AX115" i="9" s="1"/>
  <c r="S116" i="9"/>
  <c r="AX116" i="9" s="1"/>
  <c r="R117" i="9"/>
  <c r="AW117" i="9" s="1"/>
  <c r="S117" i="9"/>
  <c r="AX117" i="9" s="1"/>
  <c r="R119" i="9"/>
  <c r="AW119" i="9" s="1"/>
  <c r="S119" i="9"/>
  <c r="AX119" i="9" s="1"/>
  <c r="S120" i="9"/>
  <c r="AX120" i="9" s="1"/>
  <c r="R121" i="9"/>
  <c r="AW121" i="9" s="1"/>
  <c r="S122" i="9"/>
  <c r="AX122" i="9" s="1"/>
  <c r="R123" i="9"/>
  <c r="AW123" i="9" s="1"/>
  <c r="S123" i="9"/>
  <c r="AX123" i="9" s="1"/>
  <c r="R125" i="9"/>
  <c r="AW125" i="9" s="1"/>
  <c r="S125" i="9"/>
  <c r="AX125" i="9" s="1"/>
  <c r="S126" i="9"/>
  <c r="AX126" i="9" s="1"/>
  <c r="R42" i="9"/>
  <c r="AW42" i="9" s="1"/>
  <c r="S42" i="9"/>
  <c r="AX42" i="9" s="1"/>
  <c r="Q43" i="9"/>
  <c r="AV43" i="9" s="1"/>
  <c r="Q45" i="9"/>
  <c r="AV45" i="9" s="1"/>
  <c r="Q46" i="9"/>
  <c r="AV46" i="9" s="1"/>
  <c r="Q47" i="9"/>
  <c r="Q48" i="9"/>
  <c r="AV48" i="9" s="1"/>
  <c r="Q49" i="9"/>
  <c r="AV49" i="9" s="1"/>
  <c r="Q50" i="9"/>
  <c r="AV50" i="9" s="1"/>
  <c r="Q52" i="9"/>
  <c r="AV52" i="9" s="1"/>
  <c r="Q53" i="9"/>
  <c r="AV53" i="9" s="1"/>
  <c r="Q55" i="9"/>
  <c r="Q56" i="9"/>
  <c r="AV56" i="9" s="1"/>
  <c r="Q58" i="9"/>
  <c r="AV58" i="9" s="1"/>
  <c r="Q59" i="9"/>
  <c r="AV59" i="9" s="1"/>
  <c r="Q61" i="9"/>
  <c r="AV61" i="9" s="1"/>
  <c r="Q62" i="9"/>
  <c r="AV62" i="9" s="1"/>
  <c r="Q63" i="9"/>
  <c r="Q64" i="9"/>
  <c r="AV64" i="9" s="1"/>
  <c r="Q65" i="9"/>
  <c r="AV65" i="9" s="1"/>
  <c r="Q66" i="9"/>
  <c r="AV66" i="9" s="1"/>
  <c r="Q68" i="9"/>
  <c r="AV68" i="9" s="1"/>
  <c r="Q69" i="9"/>
  <c r="AV69" i="9" s="1"/>
  <c r="Q71" i="9"/>
  <c r="AV71" i="9" s="1"/>
  <c r="Q72" i="9"/>
  <c r="AV72" i="9" s="1"/>
  <c r="Q74" i="9"/>
  <c r="AV74" i="9" s="1"/>
  <c r="Q75" i="9"/>
  <c r="AV75" i="9" s="1"/>
  <c r="Q77" i="9"/>
  <c r="AV77" i="9" s="1"/>
  <c r="Q78" i="9"/>
  <c r="AV78" i="9" s="1"/>
  <c r="Q79" i="9"/>
  <c r="AV79" i="9" s="1"/>
  <c r="Q80" i="9"/>
  <c r="AV80" i="9" s="1"/>
  <c r="Q81" i="9"/>
  <c r="AV81" i="9" s="1"/>
  <c r="Q82" i="9"/>
  <c r="AV82" i="9" s="1"/>
  <c r="Q84" i="9"/>
  <c r="AV84" i="9" s="1"/>
  <c r="Q85" i="9"/>
  <c r="AV85" i="9" s="1"/>
  <c r="Q87" i="9"/>
  <c r="AV87" i="9" s="1"/>
  <c r="Q88" i="9"/>
  <c r="AV88" i="9" s="1"/>
  <c r="Q90" i="9"/>
  <c r="AV90" i="9" s="1"/>
  <c r="Q91" i="9"/>
  <c r="AV91" i="9" s="1"/>
  <c r="Q93" i="9"/>
  <c r="AV93" i="9" s="1"/>
  <c r="Q94" i="9"/>
  <c r="AV94" i="9" s="1"/>
  <c r="Q95" i="9"/>
  <c r="AV95" i="9" s="1"/>
  <c r="Q96" i="9"/>
  <c r="AV96" i="9" s="1"/>
  <c r="Q97" i="9"/>
  <c r="AV97" i="9" s="1"/>
  <c r="Q98" i="9"/>
  <c r="AV98" i="9" s="1"/>
  <c r="Q100" i="9"/>
  <c r="AV100" i="9" s="1"/>
  <c r="Q101" i="9"/>
  <c r="AV101" i="9" s="1"/>
  <c r="Q103" i="9"/>
  <c r="AV103" i="9" s="1"/>
  <c r="Q104" i="9"/>
  <c r="AV104" i="9" s="1"/>
  <c r="Q106" i="9"/>
  <c r="AV106" i="9" s="1"/>
  <c r="Q107" i="9"/>
  <c r="AV107" i="9" s="1"/>
  <c r="Q109" i="9"/>
  <c r="AV109" i="9" s="1"/>
  <c r="Q110" i="9"/>
  <c r="AV110" i="9" s="1"/>
  <c r="Q111" i="9"/>
  <c r="AV111" i="9" s="1"/>
  <c r="Q112" i="9"/>
  <c r="AV112" i="9" s="1"/>
  <c r="Q113" i="9"/>
  <c r="AV113" i="9" s="1"/>
  <c r="Q114" i="9"/>
  <c r="AV114" i="9" s="1"/>
  <c r="Q116" i="9"/>
  <c r="AV116" i="9" s="1"/>
  <c r="Q117" i="9"/>
  <c r="AV117" i="9" s="1"/>
  <c r="Q119" i="9"/>
  <c r="AV119" i="9" s="1"/>
  <c r="Q120" i="9"/>
  <c r="AV120" i="9" s="1"/>
  <c r="Q122" i="9"/>
  <c r="AV122" i="9" s="1"/>
  <c r="Q123" i="9"/>
  <c r="AV123" i="9" s="1"/>
  <c r="Q125" i="9"/>
  <c r="AV125" i="9" s="1"/>
  <c r="Q126" i="9"/>
  <c r="AV126" i="9" s="1"/>
  <c r="Q42" i="9"/>
  <c r="AV42" i="9" s="1"/>
  <c r="P43" i="9"/>
  <c r="AU43" i="9" s="1"/>
  <c r="P45" i="9"/>
  <c r="AU45" i="9" s="1"/>
  <c r="P46" i="9"/>
  <c r="AU46" i="9" s="1"/>
  <c r="P49" i="9"/>
  <c r="AU49" i="9" s="1"/>
  <c r="P50" i="9"/>
  <c r="AU50" i="9" s="1"/>
  <c r="P51" i="9"/>
  <c r="AU51" i="9" s="1"/>
  <c r="P52" i="9"/>
  <c r="AU52" i="9" s="1"/>
  <c r="P53" i="9"/>
  <c r="AU53" i="9" s="1"/>
  <c r="P55" i="9"/>
  <c r="AU55" i="9" s="1"/>
  <c r="P56" i="9"/>
  <c r="AU56" i="9" s="1"/>
  <c r="P58" i="9"/>
  <c r="AU58" i="9" s="1"/>
  <c r="P59" i="9"/>
  <c r="AU59" i="9" s="1"/>
  <c r="P61" i="9"/>
  <c r="AU61" i="9" s="1"/>
  <c r="P62" i="9"/>
  <c r="AU62" i="9" s="1"/>
  <c r="P65" i="9"/>
  <c r="AU65" i="9" s="1"/>
  <c r="P66" i="9"/>
  <c r="AU66" i="9" s="1"/>
  <c r="P67" i="9"/>
  <c r="AU67" i="9" s="1"/>
  <c r="P68" i="9"/>
  <c r="AU68" i="9" s="1"/>
  <c r="P69" i="9"/>
  <c r="AU69" i="9" s="1"/>
  <c r="P71" i="9"/>
  <c r="AU71" i="9" s="1"/>
  <c r="P72" i="9"/>
  <c r="AU72" i="9" s="1"/>
  <c r="P74" i="9"/>
  <c r="AU74" i="9" s="1"/>
  <c r="P75" i="9"/>
  <c r="AU75" i="9" s="1"/>
  <c r="P77" i="9"/>
  <c r="AU77" i="9" s="1"/>
  <c r="P78" i="9"/>
  <c r="AU78" i="9" s="1"/>
  <c r="P81" i="9"/>
  <c r="P82" i="9"/>
  <c r="AU82" i="9" s="1"/>
  <c r="P83" i="9"/>
  <c r="P84" i="9"/>
  <c r="AU84" i="9" s="1"/>
  <c r="P85" i="9"/>
  <c r="AU85" i="9" s="1"/>
  <c r="P87" i="9"/>
  <c r="AU87" i="9" s="1"/>
  <c r="P88" i="9"/>
  <c r="AU88" i="9" s="1"/>
  <c r="P90" i="9"/>
  <c r="AU90" i="9" s="1"/>
  <c r="P91" i="9"/>
  <c r="AU91" i="9" s="1"/>
  <c r="P93" i="9"/>
  <c r="AU93" i="9" s="1"/>
  <c r="P94" i="9"/>
  <c r="AU94" i="9" s="1"/>
  <c r="P97" i="9"/>
  <c r="P98" i="9"/>
  <c r="AU98" i="9" s="1"/>
  <c r="P99" i="9"/>
  <c r="AU99" i="9" s="1"/>
  <c r="P100" i="9"/>
  <c r="AU100" i="9" s="1"/>
  <c r="P101" i="9"/>
  <c r="AU101" i="9" s="1"/>
  <c r="P103" i="9"/>
  <c r="AU103" i="9" s="1"/>
  <c r="P104" i="9"/>
  <c r="AU104" i="9" s="1"/>
  <c r="P106" i="9"/>
  <c r="AU106" i="9" s="1"/>
  <c r="P107" i="9"/>
  <c r="AU107" i="9" s="1"/>
  <c r="P109" i="9"/>
  <c r="AU109" i="9" s="1"/>
  <c r="P110" i="9"/>
  <c r="AU110" i="9" s="1"/>
  <c r="P113" i="9"/>
  <c r="AU113" i="9" s="1"/>
  <c r="P114" i="9"/>
  <c r="AU114" i="9" s="1"/>
  <c r="P115" i="9"/>
  <c r="AU115" i="9" s="1"/>
  <c r="P116" i="9"/>
  <c r="AU116" i="9" s="1"/>
  <c r="P117" i="9"/>
  <c r="AU117" i="9" s="1"/>
  <c r="P119" i="9"/>
  <c r="AU119" i="9" s="1"/>
  <c r="P120" i="9"/>
  <c r="AU120" i="9" s="1"/>
  <c r="P122" i="9"/>
  <c r="AU122" i="9" s="1"/>
  <c r="P123" i="9"/>
  <c r="AU123" i="9" s="1"/>
  <c r="P125" i="9"/>
  <c r="AU125" i="9" s="1"/>
  <c r="P126" i="9"/>
  <c r="AU126" i="9" s="1"/>
  <c r="AG38" i="7"/>
  <c r="Q46" i="7"/>
  <c r="AA46" i="7" s="1"/>
  <c r="Q47" i="7"/>
  <c r="AA47" i="7" s="1"/>
  <c r="Q49" i="7"/>
  <c r="AA49" i="7" s="1"/>
  <c r="Q51" i="7"/>
  <c r="AA51" i="7" s="1"/>
  <c r="Q53" i="7"/>
  <c r="AA53" i="7" s="1"/>
  <c r="Q54" i="7"/>
  <c r="AA54" i="7" s="1"/>
  <c r="Q55" i="7"/>
  <c r="AA55" i="7" s="1"/>
  <c r="Q57" i="7"/>
  <c r="AA57" i="7" s="1"/>
  <c r="Q58" i="7"/>
  <c r="AA58" i="7" s="1"/>
  <c r="Q59" i="7"/>
  <c r="AA59" i="7" s="1"/>
  <c r="Q61" i="7"/>
  <c r="AA61" i="7" s="1"/>
  <c r="Q63" i="7"/>
  <c r="AA63" i="7" s="1"/>
  <c r="Q67" i="7"/>
  <c r="AA67" i="7" s="1"/>
  <c r="Q69" i="7"/>
  <c r="AA69" i="7" s="1"/>
  <c r="Q70" i="7"/>
  <c r="AA70" i="7" s="1"/>
  <c r="Q71" i="7"/>
  <c r="AA71" i="7" s="1"/>
  <c r="Q74" i="7"/>
  <c r="AA74" i="7" s="1"/>
  <c r="Q77" i="7"/>
  <c r="AA77" i="7" s="1"/>
  <c r="Q78" i="7"/>
  <c r="AA78" i="7" s="1"/>
  <c r="Q81" i="7"/>
  <c r="AA81" i="7" s="1"/>
  <c r="Q85" i="7"/>
  <c r="AA85" i="7" s="1"/>
  <c r="Q87" i="7"/>
  <c r="AA87" i="7" s="1"/>
  <c r="Q89" i="7"/>
  <c r="AA89" i="7" s="1"/>
  <c r="Q91" i="7"/>
  <c r="AA91" i="7" s="1"/>
  <c r="Q93" i="7"/>
  <c r="AA93" i="7" s="1"/>
  <c r="Q94" i="7"/>
  <c r="AA94" i="7" s="1"/>
  <c r="Q95" i="7"/>
  <c r="AA95" i="7" s="1"/>
  <c r="Q97" i="7"/>
  <c r="AA97" i="7" s="1"/>
  <c r="Q102" i="7"/>
  <c r="AA102" i="7" s="1"/>
  <c r="Q103" i="7"/>
  <c r="AA103" i="7" s="1"/>
  <c r="Q106" i="7"/>
  <c r="AA106" i="7" s="1"/>
  <c r="Q107" i="7"/>
  <c r="AA107" i="7" s="1"/>
  <c r="Q110" i="7"/>
  <c r="AA110" i="7" s="1"/>
  <c r="Q111" i="7"/>
  <c r="AA111" i="7" s="1"/>
  <c r="Q113" i="7"/>
  <c r="AA113" i="7" s="1"/>
  <c r="Q115" i="7"/>
  <c r="AA115" i="7" s="1"/>
  <c r="Q117" i="7"/>
  <c r="AA117" i="7" s="1"/>
  <c r="Q118" i="7"/>
  <c r="AA118" i="7" s="1"/>
  <c r="Q121" i="7"/>
  <c r="AA121" i="7" s="1"/>
  <c r="Q122" i="7"/>
  <c r="AA122" i="7" s="1"/>
  <c r="Q125" i="7"/>
  <c r="AA125" i="7" s="1"/>
  <c r="Q127" i="7"/>
  <c r="AA127" i="7" s="1"/>
  <c r="Q129" i="7"/>
  <c r="AA129" i="7" s="1"/>
  <c r="Q133" i="7"/>
  <c r="AA133" i="7" s="1"/>
  <c r="P49" i="7"/>
  <c r="Z49" i="7" s="1"/>
  <c r="P52" i="7"/>
  <c r="Z52" i="7" s="1"/>
  <c r="P53" i="7"/>
  <c r="Z53" i="7" s="1"/>
  <c r="P54" i="7"/>
  <c r="Z54" i="7" s="1"/>
  <c r="P56" i="7"/>
  <c r="P58" i="7"/>
  <c r="Z58" i="7" s="1"/>
  <c r="P61" i="7"/>
  <c r="Z61" i="7" s="1"/>
  <c r="P64" i="7"/>
  <c r="Z64" i="7" s="1"/>
  <c r="P66" i="7"/>
  <c r="Z66" i="7" s="1"/>
  <c r="P69" i="7"/>
  <c r="Z69" i="7" s="1"/>
  <c r="P70" i="7"/>
  <c r="Z70" i="7" s="1"/>
  <c r="P73" i="7"/>
  <c r="P74" i="7"/>
  <c r="Z74" i="7" s="1"/>
  <c r="P77" i="7"/>
  <c r="Z77" i="7" s="1"/>
  <c r="P78" i="7"/>
  <c r="Z78" i="7" s="1"/>
  <c r="P80" i="7"/>
  <c r="Z80" i="7" s="1"/>
  <c r="P81" i="7"/>
  <c r="Z81" i="7" s="1"/>
  <c r="P82" i="7"/>
  <c r="Z82" i="7" s="1"/>
  <c r="P84" i="7"/>
  <c r="P85" i="7"/>
  <c r="Z85" i="7" s="1"/>
  <c r="P89" i="7"/>
  <c r="P92" i="7"/>
  <c r="Z92" i="7" s="1"/>
  <c r="P93" i="7"/>
  <c r="Z93" i="7" s="1"/>
  <c r="P94" i="7"/>
  <c r="Z94" i="7" s="1"/>
  <c r="P96" i="7"/>
  <c r="Z96" i="7" s="1"/>
  <c r="P97" i="7"/>
  <c r="Z97" i="7" s="1"/>
  <c r="P98" i="7"/>
  <c r="Z98" i="7" s="1"/>
  <c r="P100" i="7"/>
  <c r="P102" i="7"/>
  <c r="P106" i="7"/>
  <c r="Z106" i="7" s="1"/>
  <c r="P110" i="7"/>
  <c r="Z110" i="7" s="1"/>
  <c r="P113" i="7"/>
  <c r="Z113" i="7" s="1"/>
  <c r="P116" i="7"/>
  <c r="P117" i="7"/>
  <c r="Z117" i="7" s="1"/>
  <c r="P118" i="7"/>
  <c r="Z118" i="7" s="1"/>
  <c r="P120" i="7"/>
  <c r="Z120" i="7" s="1"/>
  <c r="P121" i="7"/>
  <c r="P122" i="7"/>
  <c r="Z122" i="7" s="1"/>
  <c r="P125" i="7"/>
  <c r="Z125" i="7" s="1"/>
  <c r="P126" i="7"/>
  <c r="Z126" i="7" s="1"/>
  <c r="P128" i="7"/>
  <c r="Z128" i="7" s="1"/>
  <c r="P129" i="7"/>
  <c r="Z129" i="7" s="1"/>
  <c r="P132" i="7"/>
  <c r="AG37" i="7"/>
  <c r="P133" i="7"/>
  <c r="Z133" i="7" s="1"/>
  <c r="P46" i="7"/>
  <c r="Z46" i="7" s="1"/>
  <c r="J31" i="9"/>
  <c r="AA31" i="9"/>
  <c r="J32" i="9"/>
  <c r="Y32" i="9" s="1"/>
  <c r="Z32" i="9"/>
  <c r="AB32" i="9"/>
  <c r="AC32" i="9"/>
  <c r="AD32" i="9"/>
  <c r="AE32" i="9"/>
  <c r="AF32" i="9"/>
  <c r="J33" i="9"/>
  <c r="Z33" i="9" s="1"/>
  <c r="AB33" i="9"/>
  <c r="AD33" i="9"/>
  <c r="J34" i="9"/>
  <c r="Y34" i="9"/>
  <c r="AC34" i="9"/>
  <c r="AD34" i="9"/>
  <c r="AE34" i="9"/>
  <c r="AF34" i="9"/>
  <c r="J35" i="9"/>
  <c r="AA35" i="9" s="1"/>
  <c r="AC35" i="9"/>
  <c r="AD35" i="9"/>
  <c r="AE35" i="9"/>
  <c r="AF35" i="9"/>
  <c r="J36" i="9"/>
  <c r="Z36" i="9" s="1"/>
  <c r="Y36" i="9"/>
  <c r="AB36" i="9"/>
  <c r="AC36" i="9"/>
  <c r="AD36" i="9"/>
  <c r="AE36" i="9"/>
  <c r="AF36" i="9"/>
  <c r="J37" i="9"/>
  <c r="Z37" i="9" s="1"/>
  <c r="AC37" i="9"/>
  <c r="AD37" i="9"/>
  <c r="AE37" i="9"/>
  <c r="AF37" i="9"/>
  <c r="J38" i="9"/>
  <c r="Y38" i="9" s="1"/>
  <c r="Z38" i="9"/>
  <c r="AB38" i="9"/>
  <c r="AC38" i="9"/>
  <c r="AD38" i="9"/>
  <c r="AE38" i="9"/>
  <c r="AF38" i="9"/>
  <c r="J39" i="9"/>
  <c r="Z39" i="9" s="1"/>
  <c r="Y39" i="9"/>
  <c r="AA39" i="9"/>
  <c r="AB39" i="9"/>
  <c r="AC39" i="9"/>
  <c r="AD39" i="9"/>
  <c r="AE39" i="9"/>
  <c r="AF39" i="9"/>
  <c r="J40" i="9"/>
  <c r="AB40" i="9" s="1"/>
  <c r="AC40" i="9"/>
  <c r="AD40" i="9"/>
  <c r="AE40" i="9"/>
  <c r="AF40" i="9"/>
  <c r="J41" i="9"/>
  <c r="Y41" i="9" s="1"/>
  <c r="Z41" i="9"/>
  <c r="AB41" i="9"/>
  <c r="AC41" i="9"/>
  <c r="AD41" i="9"/>
  <c r="AE41" i="9"/>
  <c r="AF41" i="9"/>
  <c r="I39" i="6"/>
  <c r="J42" i="9"/>
  <c r="AA42" i="9" s="1"/>
  <c r="AC42" i="9"/>
  <c r="AD42" i="9"/>
  <c r="AM42" i="9" s="1"/>
  <c r="AE42" i="9"/>
  <c r="AN42" i="9" s="1"/>
  <c r="AF42" i="9"/>
  <c r="AO42" i="9" s="1"/>
  <c r="J43" i="9"/>
  <c r="AB43" i="9" s="1"/>
  <c r="AC43" i="9"/>
  <c r="AD43" i="9"/>
  <c r="AM43" i="9" s="1"/>
  <c r="AE43" i="9"/>
  <c r="AN43" i="9" s="1"/>
  <c r="AF43" i="9"/>
  <c r="AO43" i="9" s="1"/>
  <c r="J44" i="9"/>
  <c r="Y44" i="9"/>
  <c r="Z44" i="9"/>
  <c r="AF44" i="9"/>
  <c r="J45" i="9"/>
  <c r="AC45" i="9"/>
  <c r="AL45" i="9" s="1"/>
  <c r="AD45" i="9"/>
  <c r="AM45" i="9"/>
  <c r="AE45" i="9"/>
  <c r="AN45" i="9" s="1"/>
  <c r="AF45" i="9"/>
  <c r="AO45" i="9"/>
  <c r="J46" i="9"/>
  <c r="AA46" i="9" s="1"/>
  <c r="AC46" i="9"/>
  <c r="AD46" i="9"/>
  <c r="AM46" i="9" s="1"/>
  <c r="AE46" i="9"/>
  <c r="AF46" i="9"/>
  <c r="J47" i="9"/>
  <c r="AB47" i="9" s="1"/>
  <c r="AF47" i="9"/>
  <c r="J48" i="9"/>
  <c r="AA48" i="9"/>
  <c r="AD48" i="9"/>
  <c r="AM48" i="9" s="1"/>
  <c r="J49" i="9"/>
  <c r="Y49" i="9" s="1"/>
  <c r="AA49" i="9"/>
  <c r="AC49" i="9"/>
  <c r="AL49" i="9" s="1"/>
  <c r="AD49" i="9"/>
  <c r="AM49" i="9"/>
  <c r="AE49" i="9"/>
  <c r="AN49" i="9" s="1"/>
  <c r="AF49" i="9"/>
  <c r="AO49" i="9"/>
  <c r="J50" i="9"/>
  <c r="AA50" i="9"/>
  <c r="AC50" i="9"/>
  <c r="AD50" i="9"/>
  <c r="AM50" i="9" s="1"/>
  <c r="AE50" i="9"/>
  <c r="AN50" i="9" s="1"/>
  <c r="AF50" i="9"/>
  <c r="J51" i="9"/>
  <c r="AE51" i="9"/>
  <c r="J52" i="9"/>
  <c r="AC52" i="9"/>
  <c r="AL52" i="9"/>
  <c r="AD52" i="9"/>
  <c r="AM52" i="9" s="1"/>
  <c r="AE52" i="9"/>
  <c r="AF52" i="9"/>
  <c r="J53" i="9"/>
  <c r="Y53" i="9" s="1"/>
  <c r="AA53" i="9"/>
  <c r="AC53" i="9"/>
  <c r="AL53" i="9" s="1"/>
  <c r="AD53" i="9"/>
  <c r="AM53" i="9"/>
  <c r="AE53" i="9"/>
  <c r="AN53" i="9" s="1"/>
  <c r="AF53" i="9"/>
  <c r="AO53" i="9" s="1"/>
  <c r="J54" i="9"/>
  <c r="AA54" i="9"/>
  <c r="J55" i="9"/>
  <c r="AB55" i="9" s="1"/>
  <c r="AC55" i="9"/>
  <c r="AD55" i="9"/>
  <c r="AE55" i="9"/>
  <c r="AN55" i="9"/>
  <c r="AF55" i="9"/>
  <c r="J56" i="9"/>
  <c r="Y56" i="9"/>
  <c r="AC56" i="9"/>
  <c r="AL56" i="9" s="1"/>
  <c r="AD56" i="9"/>
  <c r="AE56" i="9"/>
  <c r="AF56" i="9"/>
  <c r="AO56" i="9" s="1"/>
  <c r="J57" i="9"/>
  <c r="Y57" i="9" s="1"/>
  <c r="AA57" i="9"/>
  <c r="AF57" i="9"/>
  <c r="J58" i="9"/>
  <c r="AA58" i="9"/>
  <c r="AJ58" i="9" s="1"/>
  <c r="AC58" i="9"/>
  <c r="AD58" i="9"/>
  <c r="AM58" i="9" s="1"/>
  <c r="AE58" i="9"/>
  <c r="AN58" i="9" s="1"/>
  <c r="AF58" i="9"/>
  <c r="AO58" i="9"/>
  <c r="J59" i="9"/>
  <c r="AC59" i="9"/>
  <c r="AD59" i="9"/>
  <c r="AM59" i="9" s="1"/>
  <c r="AE59" i="9"/>
  <c r="AN59" i="9"/>
  <c r="AF59" i="9"/>
  <c r="AO59" i="9" s="1"/>
  <c r="J60" i="9"/>
  <c r="Z60" i="9"/>
  <c r="AC60" i="9"/>
  <c r="J61" i="9"/>
  <c r="AC61" i="9"/>
  <c r="AL61" i="9" s="1"/>
  <c r="AD61" i="9"/>
  <c r="AM61" i="9" s="1"/>
  <c r="AE61" i="9"/>
  <c r="AF61" i="9"/>
  <c r="AO61" i="9" s="1"/>
  <c r="J62" i="9"/>
  <c r="AA62" i="9" s="1"/>
  <c r="AC62" i="9"/>
  <c r="AL62" i="9" s="1"/>
  <c r="AD62" i="9"/>
  <c r="AM62" i="9" s="1"/>
  <c r="AE62" i="9"/>
  <c r="AF62" i="9"/>
  <c r="AO62" i="9"/>
  <c r="J63" i="9"/>
  <c r="AB63" i="9" s="1"/>
  <c r="Z63" i="9"/>
  <c r="AD63" i="9"/>
  <c r="J64" i="9"/>
  <c r="Z64" i="9"/>
  <c r="AA64" i="9"/>
  <c r="AD64" i="9"/>
  <c r="AM64" i="9" s="1"/>
  <c r="J65" i="9"/>
  <c r="Y65" i="9" s="1"/>
  <c r="AH65" i="9" s="1"/>
  <c r="AC65" i="9"/>
  <c r="AL65" i="9" s="1"/>
  <c r="AD65" i="9"/>
  <c r="AM65" i="9" s="1"/>
  <c r="AE65" i="9"/>
  <c r="AN65" i="9" s="1"/>
  <c r="AF65" i="9"/>
  <c r="J66" i="9"/>
  <c r="AA66" i="9" s="1"/>
  <c r="AJ66" i="9" s="1"/>
  <c r="AC66" i="9"/>
  <c r="AD66" i="9"/>
  <c r="AM66" i="9" s="1"/>
  <c r="AE66" i="9"/>
  <c r="AF66" i="9"/>
  <c r="AO66" i="9" s="1"/>
  <c r="J67" i="9"/>
  <c r="Z67" i="9"/>
  <c r="AD67" i="9"/>
  <c r="AE67" i="9"/>
  <c r="J68" i="9"/>
  <c r="Z68" i="9" s="1"/>
  <c r="AC68" i="9"/>
  <c r="AL68" i="9" s="1"/>
  <c r="AD68" i="9"/>
  <c r="AM68" i="9" s="1"/>
  <c r="AE68" i="9"/>
  <c r="AF68" i="9"/>
  <c r="AO68" i="9" s="1"/>
  <c r="J69" i="9"/>
  <c r="AC69" i="9"/>
  <c r="AL69" i="9" s="1"/>
  <c r="AD69" i="9"/>
  <c r="AM69" i="9" s="1"/>
  <c r="AE69" i="9"/>
  <c r="AN69" i="9" s="1"/>
  <c r="AF69" i="9"/>
  <c r="AO69" i="9" s="1"/>
  <c r="J70" i="9"/>
  <c r="AF70" i="9"/>
  <c r="J71" i="9"/>
  <c r="Y71" i="9" s="1"/>
  <c r="Z71" i="9"/>
  <c r="AB71" i="9"/>
  <c r="AC71" i="9"/>
  <c r="AL71" i="9" s="1"/>
  <c r="AD71" i="9"/>
  <c r="AE71" i="9"/>
  <c r="AN71" i="9"/>
  <c r="AF71" i="9"/>
  <c r="AO71" i="9" s="1"/>
  <c r="J72" i="9"/>
  <c r="Z72" i="9" s="1"/>
  <c r="AC72" i="9"/>
  <c r="AL72" i="9"/>
  <c r="AD72" i="9"/>
  <c r="AE72" i="9"/>
  <c r="AF72" i="9"/>
  <c r="AO72" i="9" s="1"/>
  <c r="J73" i="9"/>
  <c r="J74" i="9"/>
  <c r="AC74" i="9"/>
  <c r="AD74" i="9"/>
  <c r="AM74" i="9"/>
  <c r="AE74" i="9"/>
  <c r="AN74" i="9" s="1"/>
  <c r="AF74" i="9"/>
  <c r="AO74" i="9" s="1"/>
  <c r="J75" i="9"/>
  <c r="AC75" i="9"/>
  <c r="AD75" i="9"/>
  <c r="AM75" i="9" s="1"/>
  <c r="AE75" i="9"/>
  <c r="AF75" i="9"/>
  <c r="AO75" i="9" s="1"/>
  <c r="J76" i="9"/>
  <c r="Z76" i="9"/>
  <c r="AA76" i="9"/>
  <c r="AB76" i="9"/>
  <c r="AF76" i="9"/>
  <c r="J77" i="9"/>
  <c r="AA77" i="9" s="1"/>
  <c r="AC77" i="9"/>
  <c r="AL77" i="9" s="1"/>
  <c r="AD77" i="9"/>
  <c r="AM77" i="9" s="1"/>
  <c r="AE77" i="9"/>
  <c r="AN77" i="9" s="1"/>
  <c r="AF77" i="9"/>
  <c r="AO77" i="9" s="1"/>
  <c r="J78" i="9"/>
  <c r="AC78" i="9"/>
  <c r="AL78" i="9" s="1"/>
  <c r="AD78" i="9"/>
  <c r="AM78" i="9"/>
  <c r="AE78" i="9"/>
  <c r="AF78" i="9"/>
  <c r="AO78" i="9"/>
  <c r="J79" i="9"/>
  <c r="AB79" i="9" s="1"/>
  <c r="AF79" i="9"/>
  <c r="J80" i="9"/>
  <c r="Y80" i="9"/>
  <c r="AA80" i="9"/>
  <c r="AD80" i="9"/>
  <c r="AF80" i="9"/>
  <c r="AO80" i="9" s="1"/>
  <c r="J81" i="9"/>
  <c r="Z81" i="9" s="1"/>
  <c r="Y81" i="9"/>
  <c r="AH81" i="9" s="1"/>
  <c r="AC81" i="9"/>
  <c r="AL81" i="9" s="1"/>
  <c r="AD81" i="9"/>
  <c r="AM81" i="9"/>
  <c r="AE81" i="9"/>
  <c r="AF81" i="9"/>
  <c r="AO81" i="9"/>
  <c r="J82" i="9"/>
  <c r="AC82" i="9"/>
  <c r="AD82" i="9"/>
  <c r="AM82" i="9"/>
  <c r="AE82" i="9"/>
  <c r="AN82" i="9" s="1"/>
  <c r="AF82" i="9"/>
  <c r="AO82" i="9"/>
  <c r="J83" i="9"/>
  <c r="Y83" i="9" s="1"/>
  <c r="Z83" i="9"/>
  <c r="AD83" i="9"/>
  <c r="AF83" i="9"/>
  <c r="J84" i="9"/>
  <c r="AA84" i="9" s="1"/>
  <c r="AC84" i="9"/>
  <c r="AL84" i="9" s="1"/>
  <c r="AD84" i="9"/>
  <c r="AM84" i="9" s="1"/>
  <c r="AE84" i="9"/>
  <c r="AF84" i="9"/>
  <c r="AO84" i="9" s="1"/>
  <c r="J85" i="9"/>
  <c r="Y85" i="9" s="1"/>
  <c r="AC85" i="9"/>
  <c r="AL85" i="9" s="1"/>
  <c r="AD85" i="9"/>
  <c r="AM85" i="9" s="1"/>
  <c r="AE85" i="9"/>
  <c r="AF85" i="9"/>
  <c r="AO85" i="9"/>
  <c r="J86" i="9"/>
  <c r="J87" i="9"/>
  <c r="Y87" i="9" s="1"/>
  <c r="Z87" i="9"/>
  <c r="AC87" i="9"/>
  <c r="AL87" i="9"/>
  <c r="AD87" i="9"/>
  <c r="AM87" i="9" s="1"/>
  <c r="AE87" i="9"/>
  <c r="AN87" i="9" s="1"/>
  <c r="AF87" i="9"/>
  <c r="AO87" i="9" s="1"/>
  <c r="J88" i="9"/>
  <c r="Z88" i="9" s="1"/>
  <c r="Y88" i="9"/>
  <c r="AB88" i="9"/>
  <c r="AK88" i="9" s="1"/>
  <c r="AC88" i="9"/>
  <c r="AL88" i="9" s="1"/>
  <c r="AD88" i="9"/>
  <c r="AE88" i="9"/>
  <c r="AF88" i="9"/>
  <c r="AO88" i="9" s="1"/>
  <c r="J89" i="9"/>
  <c r="AC89" i="9"/>
  <c r="AE89" i="9"/>
  <c r="AF89" i="9"/>
  <c r="J90" i="9"/>
  <c r="AC90" i="9"/>
  <c r="AL90" i="9" s="1"/>
  <c r="AD90" i="9"/>
  <c r="AM90" i="9"/>
  <c r="AE90" i="9"/>
  <c r="AN90" i="9" s="1"/>
  <c r="AF90" i="9"/>
  <c r="AO90" i="9" s="1"/>
  <c r="J91" i="9"/>
  <c r="Y91" i="9" s="1"/>
  <c r="Z91" i="9"/>
  <c r="AC91" i="9"/>
  <c r="AL91" i="9"/>
  <c r="AD91" i="9"/>
  <c r="AM91" i="9" s="1"/>
  <c r="AE91" i="9"/>
  <c r="AN91" i="9" s="1"/>
  <c r="AF91" i="9"/>
  <c r="AO91" i="9" s="1"/>
  <c r="J92" i="9"/>
  <c r="AA92" i="9" s="1"/>
  <c r="AC92" i="9"/>
  <c r="AD92" i="9"/>
  <c r="AE92" i="9"/>
  <c r="AF92" i="9"/>
  <c r="J93" i="9"/>
  <c r="Y93" i="9" s="1"/>
  <c r="AC93" i="9"/>
  <c r="AL93" i="9" s="1"/>
  <c r="AD93" i="9"/>
  <c r="AM93" i="9"/>
  <c r="AE93" i="9"/>
  <c r="AN93" i="9" s="1"/>
  <c r="AF93" i="9"/>
  <c r="AO93" i="9"/>
  <c r="J94" i="9"/>
  <c r="AC94" i="9"/>
  <c r="AL94" i="9" s="1"/>
  <c r="AD94" i="9"/>
  <c r="AM94" i="9"/>
  <c r="AE94" i="9"/>
  <c r="AF94" i="9"/>
  <c r="AO94" i="9" s="1"/>
  <c r="J95" i="9"/>
  <c r="Z95" i="9"/>
  <c r="AC95" i="9"/>
  <c r="AD95" i="9"/>
  <c r="AM95" i="9" s="1"/>
  <c r="AE95" i="9"/>
  <c r="AF95" i="9"/>
  <c r="AO95" i="9" s="1"/>
  <c r="J96" i="9"/>
  <c r="AB96" i="9" s="1"/>
  <c r="AC96" i="9"/>
  <c r="AD96" i="9"/>
  <c r="AM96" i="9" s="1"/>
  <c r="AE96" i="9"/>
  <c r="AF96" i="9"/>
  <c r="J97" i="9"/>
  <c r="Z97" i="9" s="1"/>
  <c r="AI97" i="9" s="1"/>
  <c r="Y97" i="9"/>
  <c r="AA97" i="9"/>
  <c r="AC97" i="9"/>
  <c r="AL97" i="9" s="1"/>
  <c r="AD97" i="9"/>
  <c r="AM97" i="9"/>
  <c r="AE97" i="9"/>
  <c r="AN97" i="9" s="1"/>
  <c r="AF97" i="9"/>
  <c r="AO97" i="9" s="1"/>
  <c r="J98" i="9"/>
  <c r="AC98" i="9"/>
  <c r="AL98" i="9" s="1"/>
  <c r="AD98" i="9"/>
  <c r="AM98" i="9" s="1"/>
  <c r="AE98" i="9"/>
  <c r="AN98" i="9" s="1"/>
  <c r="AF98" i="9"/>
  <c r="AO98" i="9" s="1"/>
  <c r="J99" i="9"/>
  <c r="Y99" i="9" s="1"/>
  <c r="Z99" i="9"/>
  <c r="AB99" i="9"/>
  <c r="AC99" i="9"/>
  <c r="AD99" i="9"/>
  <c r="AE99" i="9"/>
  <c r="AF99" i="9"/>
  <c r="J100" i="9"/>
  <c r="Z100" i="9" s="1"/>
  <c r="Y100" i="9"/>
  <c r="AB100" i="9"/>
  <c r="AC100" i="9"/>
  <c r="AL100" i="9" s="1"/>
  <c r="AD100" i="9"/>
  <c r="AM100" i="9" s="1"/>
  <c r="AE100" i="9"/>
  <c r="AF100" i="9"/>
  <c r="AO100" i="9" s="1"/>
  <c r="J101" i="9"/>
  <c r="Z101" i="9" s="1"/>
  <c r="Y101" i="9"/>
  <c r="AA101" i="9"/>
  <c r="AC101" i="9"/>
  <c r="AL101" i="9" s="1"/>
  <c r="AD101" i="9"/>
  <c r="AM101" i="9"/>
  <c r="AE101" i="9"/>
  <c r="AN101" i="9" s="1"/>
  <c r="AF101" i="9"/>
  <c r="AO101" i="9" s="1"/>
  <c r="J102" i="9"/>
  <c r="AC102" i="9"/>
  <c r="AF102" i="9"/>
  <c r="J103" i="9"/>
  <c r="Y103" i="9" s="1"/>
  <c r="Z103" i="9"/>
  <c r="AB103" i="9"/>
  <c r="AC103" i="9"/>
  <c r="AL103" i="9" s="1"/>
  <c r="AD103" i="9"/>
  <c r="AM103" i="9" s="1"/>
  <c r="AE103" i="9"/>
  <c r="AN103" i="9" s="1"/>
  <c r="AF103" i="9"/>
  <c r="AO103" i="9" s="1"/>
  <c r="J104" i="9"/>
  <c r="Y104" i="9" s="1"/>
  <c r="AC104" i="9"/>
  <c r="AL104" i="9" s="1"/>
  <c r="AD104" i="9"/>
  <c r="AE104" i="9"/>
  <c r="AF104" i="9"/>
  <c r="AO104" i="9" s="1"/>
  <c r="J105" i="9"/>
  <c r="Z105" i="9" s="1"/>
  <c r="AC105" i="9"/>
  <c r="AE105" i="9"/>
  <c r="AN105" i="9" s="1"/>
  <c r="AF105" i="9"/>
  <c r="J106" i="9"/>
  <c r="AC106" i="9"/>
  <c r="AD106" i="9"/>
  <c r="AM106" i="9" s="1"/>
  <c r="AE106" i="9"/>
  <c r="AN106" i="9" s="1"/>
  <c r="AF106" i="9"/>
  <c r="AO106" i="9"/>
  <c r="J107" i="9"/>
  <c r="Y107" i="9" s="1"/>
  <c r="AC107" i="9"/>
  <c r="AD107" i="9"/>
  <c r="AM107" i="9" s="1"/>
  <c r="AE107" i="9"/>
  <c r="AN107" i="9"/>
  <c r="AF107" i="9"/>
  <c r="AO107" i="9" s="1"/>
  <c r="J108" i="9"/>
  <c r="AA108" i="9" s="1"/>
  <c r="Y108" i="9"/>
  <c r="Z108" i="9"/>
  <c r="AB108" i="9"/>
  <c r="AC108" i="9"/>
  <c r="AD108" i="9"/>
  <c r="AE108" i="9"/>
  <c r="AF108" i="9"/>
  <c r="J109" i="9"/>
  <c r="Z109" i="9" s="1"/>
  <c r="AA109" i="9"/>
  <c r="AC109" i="9"/>
  <c r="AL109" i="9" s="1"/>
  <c r="AD109" i="9"/>
  <c r="AM109" i="9" s="1"/>
  <c r="AE109" i="9"/>
  <c r="AN109" i="9" s="1"/>
  <c r="AF109" i="9"/>
  <c r="J110" i="9"/>
  <c r="AC110" i="9"/>
  <c r="AL110" i="9" s="1"/>
  <c r="AD110" i="9"/>
  <c r="AM110" i="9"/>
  <c r="AE110" i="9"/>
  <c r="AF110" i="9"/>
  <c r="AO110" i="9"/>
  <c r="J111" i="9"/>
  <c r="Y111" i="9" s="1"/>
  <c r="AB111" i="9"/>
  <c r="AC111" i="9"/>
  <c r="AD111" i="9"/>
  <c r="AE111" i="9"/>
  <c r="AF111" i="9"/>
  <c r="J112" i="9"/>
  <c r="Y112" i="9"/>
  <c r="Z112" i="9"/>
  <c r="AA112" i="9"/>
  <c r="AB112" i="9"/>
  <c r="AC112" i="9"/>
  <c r="AD112" i="9"/>
  <c r="AE112" i="9"/>
  <c r="AF112" i="9"/>
  <c r="J113" i="9"/>
  <c r="Y113" i="9"/>
  <c r="AC113" i="9"/>
  <c r="AL113" i="9" s="1"/>
  <c r="AD113" i="9"/>
  <c r="AM113" i="9" s="1"/>
  <c r="AE113" i="9"/>
  <c r="AN113" i="9" s="1"/>
  <c r="AF113" i="9"/>
  <c r="AO113" i="9"/>
  <c r="J114" i="9"/>
  <c r="AC114" i="9"/>
  <c r="AL114" i="9" s="1"/>
  <c r="AD114" i="9"/>
  <c r="AM114" i="9"/>
  <c r="AE114" i="9"/>
  <c r="AF114" i="9"/>
  <c r="AO114" i="9"/>
  <c r="J115" i="9"/>
  <c r="Z115" i="9"/>
  <c r="AC115" i="9"/>
  <c r="AL115" i="9"/>
  <c r="AD115" i="9"/>
  <c r="AE115" i="9"/>
  <c r="AN115" i="9"/>
  <c r="AF115" i="9"/>
  <c r="AO115" i="9" s="1"/>
  <c r="J116" i="9"/>
  <c r="AA116" i="9"/>
  <c r="AJ116" i="9" s="1"/>
  <c r="AC116" i="9"/>
  <c r="AL116" i="9"/>
  <c r="AD116" i="9"/>
  <c r="AM116" i="9" s="1"/>
  <c r="AE116" i="9"/>
  <c r="AF116" i="9"/>
  <c r="AO116" i="9" s="1"/>
  <c r="J117" i="9"/>
  <c r="AC117" i="9"/>
  <c r="AL117" i="9" s="1"/>
  <c r="AD117" i="9"/>
  <c r="AM117" i="9" s="1"/>
  <c r="AE117" i="9"/>
  <c r="AN117" i="9" s="1"/>
  <c r="AF117" i="9"/>
  <c r="AO117" i="9"/>
  <c r="J118" i="9"/>
  <c r="AE118" i="9"/>
  <c r="J119" i="9"/>
  <c r="AC119" i="9"/>
  <c r="AL119" i="9"/>
  <c r="AD119" i="9"/>
  <c r="AM119" i="9" s="1"/>
  <c r="AE119" i="9"/>
  <c r="AN119" i="9"/>
  <c r="AF119" i="9"/>
  <c r="AO119" i="9" s="1"/>
  <c r="J120" i="9"/>
  <c r="Y120" i="9" s="1"/>
  <c r="Z120" i="9"/>
  <c r="AA120" i="9"/>
  <c r="AB120" i="9"/>
  <c r="AK120" i="9" s="1"/>
  <c r="AC120" i="9"/>
  <c r="AL120" i="9"/>
  <c r="AD120" i="9"/>
  <c r="AE120" i="9"/>
  <c r="AF120" i="9"/>
  <c r="J121" i="9"/>
  <c r="Z121" i="9" s="1"/>
  <c r="Y121" i="9"/>
  <c r="AA121" i="9"/>
  <c r="AC121" i="9"/>
  <c r="AD121" i="9"/>
  <c r="AE121" i="9"/>
  <c r="AF121" i="9"/>
  <c r="J122" i="9"/>
  <c r="AC122" i="9"/>
  <c r="AL122" i="9" s="1"/>
  <c r="AD122" i="9"/>
  <c r="AM122" i="9"/>
  <c r="AE122" i="9"/>
  <c r="AF122" i="9"/>
  <c r="AO122" i="9" s="1"/>
  <c r="J123" i="9"/>
  <c r="Y123" i="9" s="1"/>
  <c r="AC123" i="9"/>
  <c r="AL123" i="9"/>
  <c r="AD123" i="9"/>
  <c r="AM123" i="9" s="1"/>
  <c r="AE123" i="9"/>
  <c r="AN123" i="9" s="1"/>
  <c r="AF123" i="9"/>
  <c r="AO123" i="9" s="1"/>
  <c r="J124" i="9"/>
  <c r="AC124" i="9"/>
  <c r="AD124" i="9"/>
  <c r="AE124" i="9"/>
  <c r="AF124" i="9"/>
  <c r="J125" i="9"/>
  <c r="Y125" i="9"/>
  <c r="AC125" i="9"/>
  <c r="AL125" i="9" s="1"/>
  <c r="AD125" i="9"/>
  <c r="AM125" i="9" s="1"/>
  <c r="AE125" i="9"/>
  <c r="AN125" i="9" s="1"/>
  <c r="AF125" i="9"/>
  <c r="AO125" i="9"/>
  <c r="J126" i="9"/>
  <c r="AC126" i="9"/>
  <c r="AL126" i="9" s="1"/>
  <c r="AD126" i="9"/>
  <c r="AM126" i="9"/>
  <c r="AE126" i="9"/>
  <c r="AF126" i="9"/>
  <c r="AO126" i="9" s="1"/>
  <c r="I124" i="6"/>
  <c r="K127" i="9" s="1"/>
  <c r="J127" i="9"/>
  <c r="Z127" i="9" s="1"/>
  <c r="AC127" i="9"/>
  <c r="AL127" i="9" s="1"/>
  <c r="AD127" i="9"/>
  <c r="AE127" i="9"/>
  <c r="AF127" i="9"/>
  <c r="I125" i="6"/>
  <c r="K132" i="7" s="1"/>
  <c r="J128" i="9"/>
  <c r="AC128" i="9"/>
  <c r="AD128" i="9"/>
  <c r="AE128" i="9"/>
  <c r="AF128" i="9"/>
  <c r="J129" i="9"/>
  <c r="Z129" i="9"/>
  <c r="AC129" i="9"/>
  <c r="AL129" i="9"/>
  <c r="AD129" i="9"/>
  <c r="AE129" i="9"/>
  <c r="AN129" i="9"/>
  <c r="AF129" i="9"/>
  <c r="AO129" i="9" s="1"/>
  <c r="AD30" i="9"/>
  <c r="AE30" i="9"/>
  <c r="AF30" i="9"/>
  <c r="AC30" i="9"/>
  <c r="J30" i="9"/>
  <c r="AB30" i="9" s="1"/>
  <c r="Z30" i="9"/>
  <c r="AA30" i="9"/>
  <c r="Y30" i="9"/>
  <c r="K42" i="9"/>
  <c r="K115" i="9"/>
  <c r="I119" i="6"/>
  <c r="K122" i="9" s="1"/>
  <c r="I120" i="6"/>
  <c r="K123" i="9" s="1"/>
  <c r="K128" i="9"/>
  <c r="J35" i="7"/>
  <c r="R35" i="7" s="1"/>
  <c r="J36" i="7"/>
  <c r="R36" i="7" s="1"/>
  <c r="S36" i="7"/>
  <c r="J37" i="7"/>
  <c r="R37" i="7" s="1"/>
  <c r="S37" i="7"/>
  <c r="J38" i="7"/>
  <c r="R38" i="7"/>
  <c r="S38" i="7"/>
  <c r="J39" i="7"/>
  <c r="R39" i="7" s="1"/>
  <c r="S39" i="7"/>
  <c r="J40" i="7"/>
  <c r="R40" i="7" s="1"/>
  <c r="S40" i="7"/>
  <c r="J41" i="7"/>
  <c r="R41" i="7" s="1"/>
  <c r="S41" i="7"/>
  <c r="J42" i="7"/>
  <c r="R42" i="7" s="1"/>
  <c r="S42" i="7"/>
  <c r="J43" i="7"/>
  <c r="R43" i="7" s="1"/>
  <c r="J44" i="7"/>
  <c r="R44" i="7" s="1"/>
  <c r="S44" i="7"/>
  <c r="J45" i="7"/>
  <c r="R45" i="7" s="1"/>
  <c r="S45" i="7"/>
  <c r="J46" i="7"/>
  <c r="R46" i="7"/>
  <c r="T46" i="7" s="1"/>
  <c r="S46" i="7"/>
  <c r="U46" i="7" s="1"/>
  <c r="J47" i="7"/>
  <c r="R47" i="7" s="1"/>
  <c r="S47" i="7"/>
  <c r="J48" i="7"/>
  <c r="R48" i="7" s="1"/>
  <c r="S48" i="7"/>
  <c r="J49" i="7"/>
  <c r="R49" i="7"/>
  <c r="T49" i="7" s="1"/>
  <c r="S49" i="7"/>
  <c r="U49" i="7" s="1"/>
  <c r="J50" i="7"/>
  <c r="R50" i="7" s="1"/>
  <c r="S50" i="7"/>
  <c r="J51" i="7"/>
  <c r="R51" i="7" s="1"/>
  <c r="S51" i="7"/>
  <c r="J52" i="7"/>
  <c r="R52" i="7" s="1"/>
  <c r="S52" i="7"/>
  <c r="U52" i="7" s="1"/>
  <c r="J53" i="7"/>
  <c r="R53" i="7"/>
  <c r="T53" i="7" s="1"/>
  <c r="S53" i="7"/>
  <c r="U53" i="7" s="1"/>
  <c r="J54" i="7"/>
  <c r="R54" i="7" s="1"/>
  <c r="T54" i="7" s="1"/>
  <c r="S54" i="7"/>
  <c r="U54" i="7" s="1"/>
  <c r="J55" i="7"/>
  <c r="R55" i="7" s="1"/>
  <c r="S55" i="7"/>
  <c r="J56" i="7"/>
  <c r="R56" i="7" s="1"/>
  <c r="S56" i="7"/>
  <c r="J57" i="7"/>
  <c r="R57" i="7" s="1"/>
  <c r="S57" i="7"/>
  <c r="J58" i="7"/>
  <c r="R58" i="7" s="1"/>
  <c r="S58" i="7"/>
  <c r="U58" i="7" s="1"/>
  <c r="J59" i="7"/>
  <c r="R59" i="7" s="1"/>
  <c r="S59" i="7"/>
  <c r="J60" i="7"/>
  <c r="R60" i="7" s="1"/>
  <c r="S60" i="7"/>
  <c r="J61" i="7"/>
  <c r="R61" i="7"/>
  <c r="T61" i="7" s="1"/>
  <c r="S61" i="7"/>
  <c r="U61" i="7" s="1"/>
  <c r="J62" i="7"/>
  <c r="R62" i="7"/>
  <c r="S62" i="7"/>
  <c r="J63" i="7"/>
  <c r="R63" i="7" s="1"/>
  <c r="S63" i="7"/>
  <c r="J64" i="7"/>
  <c r="R64" i="7" s="1"/>
  <c r="T64" i="7" s="1"/>
  <c r="S64" i="7"/>
  <c r="U64" i="7" s="1"/>
  <c r="J65" i="7"/>
  <c r="R65" i="7"/>
  <c r="J66" i="7"/>
  <c r="R66" i="7" s="1"/>
  <c r="S66" i="7"/>
  <c r="U66" i="7" s="1"/>
  <c r="J67" i="7"/>
  <c r="R67" i="7" s="1"/>
  <c r="S67" i="7"/>
  <c r="J68" i="7"/>
  <c r="R68" i="7" s="1"/>
  <c r="T68" i="7" s="1"/>
  <c r="S68" i="7"/>
  <c r="J69" i="7"/>
  <c r="R69" i="7"/>
  <c r="T69" i="7" s="1"/>
  <c r="S69" i="7"/>
  <c r="U69" i="7" s="1"/>
  <c r="J70" i="7"/>
  <c r="R70" i="7" s="1"/>
  <c r="T70" i="7" s="1"/>
  <c r="S70" i="7"/>
  <c r="U70" i="7"/>
  <c r="J71" i="7"/>
  <c r="R71" i="7" s="1"/>
  <c r="S71" i="7"/>
  <c r="J72" i="7"/>
  <c r="R72" i="7"/>
  <c r="S72" i="7"/>
  <c r="U72" i="7" s="1"/>
  <c r="J73" i="7"/>
  <c r="R73" i="7"/>
  <c r="J74" i="7"/>
  <c r="R74" i="7" s="1"/>
  <c r="T74" i="7" s="1"/>
  <c r="S74" i="7"/>
  <c r="U74" i="7" s="1"/>
  <c r="J75" i="7"/>
  <c r="R75" i="7" s="1"/>
  <c r="S75" i="7"/>
  <c r="J76" i="7"/>
  <c r="R76" i="7" s="1"/>
  <c r="S76" i="7"/>
  <c r="U76" i="7" s="1"/>
  <c r="J77" i="7"/>
  <c r="R77" i="7" s="1"/>
  <c r="T77" i="7" s="1"/>
  <c r="S77" i="7"/>
  <c r="U77" i="7"/>
  <c r="J78" i="7"/>
  <c r="R78" i="7" s="1"/>
  <c r="T78" i="7" s="1"/>
  <c r="S78" i="7"/>
  <c r="U78" i="7" s="1"/>
  <c r="J79" i="7"/>
  <c r="S79" i="7"/>
  <c r="J80" i="7"/>
  <c r="R80" i="7" s="1"/>
  <c r="T80" i="7" s="1"/>
  <c r="S80" i="7"/>
  <c r="J81" i="7"/>
  <c r="R81" i="7" s="1"/>
  <c r="T81" i="7" s="1"/>
  <c r="S81" i="7"/>
  <c r="U81" i="7"/>
  <c r="J82" i="7"/>
  <c r="R82" i="7" s="1"/>
  <c r="S82" i="7"/>
  <c r="U82" i="7"/>
  <c r="J83" i="7"/>
  <c r="R83" i="7" s="1"/>
  <c r="S83" i="7"/>
  <c r="J84" i="7"/>
  <c r="R84" i="7"/>
  <c r="T84" i="7"/>
  <c r="S84" i="7"/>
  <c r="J85" i="7"/>
  <c r="R85" i="7"/>
  <c r="T85" i="7" s="1"/>
  <c r="S85" i="7"/>
  <c r="U85" i="7" s="1"/>
  <c r="J86" i="7"/>
  <c r="S86" i="7"/>
  <c r="J87" i="7"/>
  <c r="R87" i="7" s="1"/>
  <c r="S87" i="7"/>
  <c r="J88" i="7"/>
  <c r="S88" i="7"/>
  <c r="J89" i="7"/>
  <c r="R89" i="7" s="1"/>
  <c r="S89" i="7"/>
  <c r="J90" i="7"/>
  <c r="J91" i="7"/>
  <c r="R91" i="7" s="1"/>
  <c r="S91" i="7"/>
  <c r="J92" i="7"/>
  <c r="R92" i="7"/>
  <c r="S92" i="7"/>
  <c r="U92" i="7" s="1"/>
  <c r="J93" i="7"/>
  <c r="R93" i="7" s="1"/>
  <c r="T93" i="7" s="1"/>
  <c r="S93" i="7"/>
  <c r="U93" i="7" s="1"/>
  <c r="J94" i="7"/>
  <c r="R94" i="7"/>
  <c r="T94" i="7" s="1"/>
  <c r="S94" i="7"/>
  <c r="J95" i="7"/>
  <c r="R95" i="7" s="1"/>
  <c r="S95" i="7"/>
  <c r="J96" i="7"/>
  <c r="R96" i="7" s="1"/>
  <c r="T96" i="7" s="1"/>
  <c r="S96" i="7"/>
  <c r="U96" i="7" s="1"/>
  <c r="J97" i="7"/>
  <c r="R97" i="7"/>
  <c r="T97" i="7" s="1"/>
  <c r="S97" i="7"/>
  <c r="U97" i="7"/>
  <c r="J98" i="7"/>
  <c r="R98" i="7" s="1"/>
  <c r="S98" i="7"/>
  <c r="U98" i="7"/>
  <c r="J99" i="7"/>
  <c r="R99" i="7" s="1"/>
  <c r="S99" i="7"/>
  <c r="J100" i="7"/>
  <c r="R100" i="7"/>
  <c r="T100" i="7"/>
  <c r="S100" i="7"/>
  <c r="J101" i="7"/>
  <c r="S101" i="7"/>
  <c r="J102" i="7"/>
  <c r="R102" i="7" s="1"/>
  <c r="S102" i="7"/>
  <c r="J103" i="7"/>
  <c r="R103" i="7" s="1"/>
  <c r="S103" i="7"/>
  <c r="J104" i="7"/>
  <c r="R104" i="7" s="1"/>
  <c r="S104" i="7"/>
  <c r="U104" i="7" s="1"/>
  <c r="J105" i="7"/>
  <c r="J106" i="7"/>
  <c r="R106" i="7"/>
  <c r="T106" i="7" s="1"/>
  <c r="S106" i="7"/>
  <c r="U106" i="7"/>
  <c r="J107" i="7"/>
  <c r="R107" i="7" s="1"/>
  <c r="S107" i="7"/>
  <c r="J108" i="7"/>
  <c r="R108" i="7"/>
  <c r="S108" i="7"/>
  <c r="U108" i="7" s="1"/>
  <c r="J109" i="7"/>
  <c r="J110" i="7"/>
  <c r="R110" i="7"/>
  <c r="T110" i="7" s="1"/>
  <c r="S110" i="7"/>
  <c r="J111" i="7"/>
  <c r="S111" i="7"/>
  <c r="J112" i="7"/>
  <c r="R112" i="7"/>
  <c r="S112" i="7"/>
  <c r="J113" i="7"/>
  <c r="R113" i="7"/>
  <c r="T113" i="7"/>
  <c r="S113" i="7"/>
  <c r="J114" i="7"/>
  <c r="R114" i="7" s="1"/>
  <c r="J115" i="7"/>
  <c r="R115" i="7" s="1"/>
  <c r="S115" i="7"/>
  <c r="J116" i="7"/>
  <c r="R116" i="7"/>
  <c r="T116" i="7" s="1"/>
  <c r="S116" i="7"/>
  <c r="J117" i="7"/>
  <c r="R117" i="7" s="1"/>
  <c r="T117" i="7" s="1"/>
  <c r="S117" i="7"/>
  <c r="U117" i="7"/>
  <c r="J118" i="7"/>
  <c r="R118" i="7" s="1"/>
  <c r="T118" i="7" s="1"/>
  <c r="S118" i="7"/>
  <c r="U118" i="7" s="1"/>
  <c r="J119" i="7"/>
  <c r="R119" i="7" s="1"/>
  <c r="S119" i="7"/>
  <c r="J120" i="7"/>
  <c r="R120" i="7" s="1"/>
  <c r="S120" i="7"/>
  <c r="U120" i="7" s="1"/>
  <c r="J121" i="7"/>
  <c r="R121" i="7"/>
  <c r="S121" i="7"/>
  <c r="J122" i="7"/>
  <c r="R122" i="7" s="1"/>
  <c r="S122" i="7"/>
  <c r="U122" i="7" s="1"/>
  <c r="J123" i="7"/>
  <c r="R123" i="7" s="1"/>
  <c r="S123" i="7"/>
  <c r="J124" i="7"/>
  <c r="R124" i="7" s="1"/>
  <c r="S124" i="7"/>
  <c r="J125" i="7"/>
  <c r="R125" i="7" s="1"/>
  <c r="S125" i="7"/>
  <c r="U125" i="7" s="1"/>
  <c r="J126" i="7"/>
  <c r="R126" i="7" s="1"/>
  <c r="S126" i="7"/>
  <c r="J127" i="7"/>
  <c r="R127" i="7" s="1"/>
  <c r="S127" i="7"/>
  <c r="J128" i="7"/>
  <c r="R128" i="7" s="1"/>
  <c r="S128" i="7"/>
  <c r="U128" i="7" s="1"/>
  <c r="J129" i="7"/>
  <c r="R129" i="7"/>
  <c r="S129" i="7"/>
  <c r="U129" i="7"/>
  <c r="J130" i="7"/>
  <c r="R130" i="7" s="1"/>
  <c r="J131" i="7"/>
  <c r="R131" i="7" s="1"/>
  <c r="S131" i="7"/>
  <c r="J132" i="7"/>
  <c r="R132" i="7" s="1"/>
  <c r="S132" i="7"/>
  <c r="J133" i="7"/>
  <c r="R133" i="7" s="1"/>
  <c r="T133" i="7" s="1"/>
  <c r="S133" i="7"/>
  <c r="U133" i="7" s="1"/>
  <c r="S34" i="7"/>
  <c r="J34" i="7"/>
  <c r="R34" i="7"/>
  <c r="L35" i="7"/>
  <c r="V35" i="7" s="1"/>
  <c r="N35" i="7"/>
  <c r="M35" i="7"/>
  <c r="L36" i="7"/>
  <c r="N36" i="7"/>
  <c r="M36" i="7"/>
  <c r="W36" i="7" s="1"/>
  <c r="L37" i="7"/>
  <c r="V37" i="7" s="1"/>
  <c r="N37" i="7"/>
  <c r="M37" i="7"/>
  <c r="W37" i="7"/>
  <c r="L38" i="7"/>
  <c r="N38" i="7"/>
  <c r="M38" i="7"/>
  <c r="W38" i="7"/>
  <c r="L39" i="7"/>
  <c r="V39" i="7" s="1"/>
  <c r="N39" i="7"/>
  <c r="M39" i="7"/>
  <c r="W39" i="7" s="1"/>
  <c r="L40" i="7"/>
  <c r="V40" i="7" s="1"/>
  <c r="N40" i="7"/>
  <c r="M40" i="7"/>
  <c r="L41" i="7"/>
  <c r="V41" i="7" s="1"/>
  <c r="N41" i="7"/>
  <c r="M41" i="7"/>
  <c r="L42" i="7"/>
  <c r="N42" i="7"/>
  <c r="M42" i="7"/>
  <c r="L43" i="7"/>
  <c r="V43" i="7" s="1"/>
  <c r="N43" i="7"/>
  <c r="M43" i="7"/>
  <c r="L44" i="7"/>
  <c r="N44" i="7"/>
  <c r="V44" i="7"/>
  <c r="M44" i="7"/>
  <c r="L45" i="7"/>
  <c r="W45" i="7" s="1"/>
  <c r="N45" i="7"/>
  <c r="M45" i="7"/>
  <c r="L46" i="7"/>
  <c r="V46" i="7" s="1"/>
  <c r="N46" i="7"/>
  <c r="M46" i="7"/>
  <c r="L47" i="7"/>
  <c r="N47" i="7"/>
  <c r="M47" i="7"/>
  <c r="L48" i="7"/>
  <c r="N48" i="7"/>
  <c r="V48" i="7"/>
  <c r="M48" i="7"/>
  <c r="W48" i="7" s="1"/>
  <c r="L49" i="7"/>
  <c r="N49" i="7"/>
  <c r="M49" i="7"/>
  <c r="L50" i="7"/>
  <c r="N50" i="7"/>
  <c r="M50" i="7"/>
  <c r="W50" i="7" s="1"/>
  <c r="L51" i="7"/>
  <c r="V51" i="7" s="1"/>
  <c r="N51" i="7"/>
  <c r="M51" i="7"/>
  <c r="L52" i="7"/>
  <c r="N52" i="7"/>
  <c r="M52" i="7"/>
  <c r="W52" i="7" s="1"/>
  <c r="L53" i="7"/>
  <c r="W53" i="7" s="1"/>
  <c r="N53" i="7"/>
  <c r="V53" i="7" s="1"/>
  <c r="M53" i="7"/>
  <c r="L54" i="7"/>
  <c r="V54" i="7" s="1"/>
  <c r="N54" i="7"/>
  <c r="M54" i="7"/>
  <c r="L55" i="7"/>
  <c r="N55" i="7"/>
  <c r="M55" i="7"/>
  <c r="L56" i="7"/>
  <c r="N56" i="7"/>
  <c r="V56" i="7"/>
  <c r="M56" i="7"/>
  <c r="L57" i="7"/>
  <c r="N57" i="7"/>
  <c r="M57" i="7"/>
  <c r="W57" i="7"/>
  <c r="L58" i="7"/>
  <c r="N58" i="7"/>
  <c r="M58" i="7"/>
  <c r="W58" i="7" s="1"/>
  <c r="L59" i="7"/>
  <c r="N59" i="7"/>
  <c r="V59" i="7"/>
  <c r="M59" i="7"/>
  <c r="W59" i="7" s="1"/>
  <c r="L60" i="7"/>
  <c r="N60" i="7"/>
  <c r="M60" i="7"/>
  <c r="L61" i="7"/>
  <c r="W61" i="7" s="1"/>
  <c r="N61" i="7"/>
  <c r="M61" i="7"/>
  <c r="L62" i="7"/>
  <c r="N62" i="7"/>
  <c r="M62" i="7"/>
  <c r="L63" i="7"/>
  <c r="N63" i="7"/>
  <c r="M63" i="7"/>
  <c r="L64" i="7"/>
  <c r="N64" i="7"/>
  <c r="V64" i="7"/>
  <c r="M64" i="7"/>
  <c r="L65" i="7"/>
  <c r="N65" i="7"/>
  <c r="M65" i="7"/>
  <c r="L66" i="7"/>
  <c r="N66" i="7"/>
  <c r="M66" i="7"/>
  <c r="L67" i="7"/>
  <c r="N67" i="7"/>
  <c r="V67" i="7" s="1"/>
  <c r="M67" i="7"/>
  <c r="L68" i="7"/>
  <c r="N68" i="7"/>
  <c r="V68" i="7" s="1"/>
  <c r="M68" i="7"/>
  <c r="W68" i="7" s="1"/>
  <c r="L69" i="7"/>
  <c r="W69" i="7" s="1"/>
  <c r="N69" i="7"/>
  <c r="M69" i="7"/>
  <c r="L70" i="7"/>
  <c r="V70" i="7" s="1"/>
  <c r="N70" i="7"/>
  <c r="M70" i="7"/>
  <c r="L71" i="7"/>
  <c r="V71" i="7" s="1"/>
  <c r="N71" i="7"/>
  <c r="M71" i="7"/>
  <c r="W71" i="7"/>
  <c r="L72" i="7"/>
  <c r="V72" i="7" s="1"/>
  <c r="N72" i="7"/>
  <c r="M72" i="7"/>
  <c r="W72" i="7" s="1"/>
  <c r="L73" i="7"/>
  <c r="V73" i="7" s="1"/>
  <c r="N73" i="7"/>
  <c r="M73" i="7"/>
  <c r="W73" i="7"/>
  <c r="L74" i="7"/>
  <c r="N74" i="7"/>
  <c r="M74" i="7"/>
  <c r="L75" i="7"/>
  <c r="V75" i="7" s="1"/>
  <c r="N75" i="7"/>
  <c r="M75" i="7"/>
  <c r="L76" i="7"/>
  <c r="N76" i="7"/>
  <c r="V76" i="7" s="1"/>
  <c r="M76" i="7"/>
  <c r="L77" i="7"/>
  <c r="N77" i="7"/>
  <c r="V77" i="7" s="1"/>
  <c r="M77" i="7"/>
  <c r="W77" i="7" s="1"/>
  <c r="L78" i="7"/>
  <c r="N78" i="7"/>
  <c r="M78" i="7"/>
  <c r="L79" i="7"/>
  <c r="V79" i="7" s="1"/>
  <c r="N79" i="7"/>
  <c r="M79" i="7"/>
  <c r="L80" i="7"/>
  <c r="V80" i="7" s="1"/>
  <c r="N80" i="7"/>
  <c r="M80" i="7"/>
  <c r="L81" i="7"/>
  <c r="V81" i="7" s="1"/>
  <c r="N81" i="7"/>
  <c r="M81" i="7"/>
  <c r="L82" i="7"/>
  <c r="N82" i="7"/>
  <c r="M82" i="7"/>
  <c r="L83" i="7"/>
  <c r="N83" i="7"/>
  <c r="M83" i="7"/>
  <c r="L84" i="7"/>
  <c r="N84" i="7"/>
  <c r="V84" i="7" s="1"/>
  <c r="M84" i="7"/>
  <c r="W84" i="7" s="1"/>
  <c r="L85" i="7"/>
  <c r="W85" i="7" s="1"/>
  <c r="N85" i="7"/>
  <c r="V85" i="7" s="1"/>
  <c r="M85" i="7"/>
  <c r="L86" i="7"/>
  <c r="N86" i="7"/>
  <c r="M86" i="7"/>
  <c r="L87" i="7"/>
  <c r="V87" i="7" s="1"/>
  <c r="N87" i="7"/>
  <c r="M87" i="7"/>
  <c r="L88" i="7"/>
  <c r="N88" i="7"/>
  <c r="V88" i="7"/>
  <c r="M88" i="7"/>
  <c r="W88" i="7" s="1"/>
  <c r="L89" i="7"/>
  <c r="V89" i="7" s="1"/>
  <c r="N89" i="7"/>
  <c r="M89" i="7"/>
  <c r="L90" i="7"/>
  <c r="N90" i="7"/>
  <c r="M90" i="7"/>
  <c r="W90" i="7" s="1"/>
  <c r="L91" i="7"/>
  <c r="N91" i="7"/>
  <c r="M91" i="7"/>
  <c r="W91" i="7" s="1"/>
  <c r="L92" i="7"/>
  <c r="N92" i="7"/>
  <c r="M92" i="7"/>
  <c r="L93" i="7"/>
  <c r="W93" i="7" s="1"/>
  <c r="N93" i="7"/>
  <c r="V93" i="7" s="1"/>
  <c r="M93" i="7"/>
  <c r="L94" i="7"/>
  <c r="N94" i="7"/>
  <c r="M94" i="7"/>
  <c r="L95" i="7"/>
  <c r="N95" i="7"/>
  <c r="M95" i="7"/>
  <c r="L96" i="7"/>
  <c r="V96" i="7" s="1"/>
  <c r="N96" i="7"/>
  <c r="M96" i="7"/>
  <c r="L97" i="7"/>
  <c r="V97" i="7" s="1"/>
  <c r="N97" i="7"/>
  <c r="M97" i="7"/>
  <c r="W97" i="7"/>
  <c r="L98" i="7"/>
  <c r="N98" i="7"/>
  <c r="M98" i="7"/>
  <c r="L99" i="7"/>
  <c r="V99" i="7" s="1"/>
  <c r="N99" i="7"/>
  <c r="M99" i="7"/>
  <c r="L100" i="7"/>
  <c r="N100" i="7"/>
  <c r="V100" i="7" s="1"/>
  <c r="M100" i="7"/>
  <c r="L101" i="7"/>
  <c r="W101" i="7" s="1"/>
  <c r="N101" i="7"/>
  <c r="V101" i="7" s="1"/>
  <c r="M101" i="7"/>
  <c r="L102" i="7"/>
  <c r="V102" i="7" s="1"/>
  <c r="N102" i="7"/>
  <c r="M102" i="7"/>
  <c r="L103" i="7"/>
  <c r="N103" i="7"/>
  <c r="M103" i="7"/>
  <c r="L104" i="7"/>
  <c r="N104" i="7"/>
  <c r="V104" i="7"/>
  <c r="M104" i="7"/>
  <c r="W104" i="7" s="1"/>
  <c r="L105" i="7"/>
  <c r="W105" i="7" s="1"/>
  <c r="N105" i="7"/>
  <c r="V105" i="7"/>
  <c r="M105" i="7"/>
  <c r="L106" i="7"/>
  <c r="N106" i="7"/>
  <c r="M106" i="7"/>
  <c r="W106" i="7" s="1"/>
  <c r="L107" i="7"/>
  <c r="N107" i="7"/>
  <c r="V107" i="7"/>
  <c r="M107" i="7"/>
  <c r="W107" i="7" s="1"/>
  <c r="L108" i="7"/>
  <c r="N108" i="7"/>
  <c r="M108" i="7"/>
  <c r="W108" i="7" s="1"/>
  <c r="L109" i="7"/>
  <c r="V109" i="7" s="1"/>
  <c r="N109" i="7"/>
  <c r="M109" i="7"/>
  <c r="W109" i="7"/>
  <c r="L110" i="7"/>
  <c r="V110" i="7" s="1"/>
  <c r="N110" i="7"/>
  <c r="M110" i="7"/>
  <c r="L111" i="7"/>
  <c r="N111" i="7"/>
  <c r="M111" i="7"/>
  <c r="L112" i="7"/>
  <c r="N112" i="7"/>
  <c r="V112" i="7"/>
  <c r="M112" i="7"/>
  <c r="L113" i="7"/>
  <c r="N113" i="7"/>
  <c r="V113" i="7"/>
  <c r="M113" i="7"/>
  <c r="W113" i="7" s="1"/>
  <c r="L114" i="7"/>
  <c r="N114" i="7"/>
  <c r="M114" i="7"/>
  <c r="L115" i="7"/>
  <c r="N115" i="7"/>
  <c r="V115" i="7"/>
  <c r="M115" i="7"/>
  <c r="W115" i="7" s="1"/>
  <c r="L116" i="7"/>
  <c r="N116" i="7"/>
  <c r="V116" i="7" s="1"/>
  <c r="M116" i="7"/>
  <c r="W116" i="7" s="1"/>
  <c r="L117" i="7"/>
  <c r="V117" i="7" s="1"/>
  <c r="N117" i="7"/>
  <c r="M117" i="7"/>
  <c r="W117" i="7"/>
  <c r="L118" i="7"/>
  <c r="V118" i="7" s="1"/>
  <c r="N118" i="7"/>
  <c r="M118" i="7"/>
  <c r="L119" i="7"/>
  <c r="V119" i="7" s="1"/>
  <c r="N119" i="7"/>
  <c r="M119" i="7"/>
  <c r="L120" i="7"/>
  <c r="V120" i="7" s="1"/>
  <c r="N120" i="7"/>
  <c r="M120" i="7"/>
  <c r="L121" i="7"/>
  <c r="W121" i="7" s="1"/>
  <c r="N121" i="7"/>
  <c r="M121" i="7"/>
  <c r="L122" i="7"/>
  <c r="N122" i="7"/>
  <c r="M122" i="7"/>
  <c r="L123" i="7"/>
  <c r="N123" i="7"/>
  <c r="M123" i="7"/>
  <c r="L124" i="7"/>
  <c r="N124" i="7"/>
  <c r="V124" i="7" s="1"/>
  <c r="M124" i="7"/>
  <c r="W124" i="7" s="1"/>
  <c r="L125" i="7"/>
  <c r="N125" i="7"/>
  <c r="M125" i="7"/>
  <c r="L126" i="7"/>
  <c r="N126" i="7"/>
  <c r="M126" i="7"/>
  <c r="L127" i="7"/>
  <c r="N127" i="7"/>
  <c r="M127" i="7"/>
  <c r="L128" i="7"/>
  <c r="V128" i="7" s="1"/>
  <c r="N128" i="7"/>
  <c r="M128" i="7"/>
  <c r="W128" i="7" s="1"/>
  <c r="L129" i="7"/>
  <c r="W129" i="7" s="1"/>
  <c r="N129" i="7"/>
  <c r="M129" i="7"/>
  <c r="L130" i="7"/>
  <c r="N130" i="7"/>
  <c r="M130" i="7"/>
  <c r="W130" i="7" s="1"/>
  <c r="L131" i="7"/>
  <c r="V131" i="7" s="1"/>
  <c r="N131" i="7"/>
  <c r="M131" i="7"/>
  <c r="L132" i="7"/>
  <c r="N132" i="7"/>
  <c r="M132" i="7"/>
  <c r="L133" i="7"/>
  <c r="W133" i="7" s="1"/>
  <c r="N133" i="7"/>
  <c r="M133" i="7"/>
  <c r="L34" i="7"/>
  <c r="M34" i="7"/>
  <c r="N34" i="7"/>
  <c r="K127" i="7"/>
  <c r="K126" i="7"/>
  <c r="K104" i="7"/>
  <c r="K88" i="7"/>
  <c r="K81" i="7"/>
  <c r="K50" i="7"/>
  <c r="K46" i="7"/>
  <c r="V14" i="8"/>
  <c r="AC25" i="8" s="1"/>
  <c r="AC26" i="8" s="1"/>
  <c r="AG25" i="8"/>
  <c r="AG26" i="8" s="1"/>
  <c r="V13" i="8"/>
  <c r="AF25" i="8"/>
  <c r="AF26" i="8" s="1"/>
  <c r="V12" i="8"/>
  <c r="AE25" i="8"/>
  <c r="AE26" i="8" s="1"/>
  <c r="I43" i="6"/>
  <c r="K46" i="9" s="1"/>
  <c r="E35" i="7"/>
  <c r="E36" i="7"/>
  <c r="E37" i="7"/>
  <c r="E38" i="7"/>
  <c r="E39" i="7"/>
  <c r="E40" i="7"/>
  <c r="E41" i="7"/>
  <c r="E42" i="7"/>
  <c r="E43" i="7"/>
  <c r="E44" i="7"/>
  <c r="E45" i="7"/>
  <c r="E46" i="7"/>
  <c r="E47" i="7"/>
  <c r="I40" i="6"/>
  <c r="K47" i="7" s="1"/>
  <c r="E48" i="7"/>
  <c r="I41" i="6"/>
  <c r="K44" i="9" s="1"/>
  <c r="E49" i="7"/>
  <c r="I42" i="6"/>
  <c r="K45" i="9" s="1"/>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D33" i="9"/>
  <c r="E33" i="9"/>
  <c r="BI27" i="9"/>
  <c r="BI26" i="9"/>
  <c r="BJ27" i="9"/>
  <c r="BJ26" i="9"/>
  <c r="BJ32" i="9" s="1"/>
  <c r="BK27" i="9"/>
  <c r="BK26" i="9"/>
  <c r="BL27" i="9"/>
  <c r="BL26" i="9"/>
  <c r="BJ34" i="9"/>
  <c r="BK34" i="9"/>
  <c r="BL34" i="9"/>
  <c r="D34" i="9"/>
  <c r="E34" i="9"/>
  <c r="D35" i="9"/>
  <c r="E35" i="9"/>
  <c r="D36" i="9"/>
  <c r="E36" i="9"/>
  <c r="D37" i="9"/>
  <c r="E37" i="9"/>
  <c r="D38" i="9"/>
  <c r="E38" i="9"/>
  <c r="D39" i="9"/>
  <c r="E39" i="9"/>
  <c r="D40" i="9"/>
  <c r="E40" i="9"/>
  <c r="D41" i="9"/>
  <c r="E41" i="9"/>
  <c r="D42" i="9"/>
  <c r="E42" i="9"/>
  <c r="D43" i="9"/>
  <c r="E43" i="9"/>
  <c r="D44" i="9"/>
  <c r="E44" i="9"/>
  <c r="D45" i="9"/>
  <c r="E45" i="9"/>
  <c r="D46" i="9"/>
  <c r="E46" i="9"/>
  <c r="D47" i="9"/>
  <c r="E47" i="9"/>
  <c r="D48" i="9"/>
  <c r="E48" i="9"/>
  <c r="D49" i="9"/>
  <c r="E49" i="9"/>
  <c r="D50" i="9"/>
  <c r="E50" i="9"/>
  <c r="D51" i="9"/>
  <c r="E51" i="9"/>
  <c r="D52" i="9"/>
  <c r="E52" i="9"/>
  <c r="D53" i="9"/>
  <c r="E53" i="9"/>
  <c r="D54" i="9"/>
  <c r="E54" i="9"/>
  <c r="D55" i="9"/>
  <c r="E55" i="9"/>
  <c r="D56" i="9"/>
  <c r="E56" i="9"/>
  <c r="D57" i="9"/>
  <c r="E57" i="9"/>
  <c r="D58" i="9"/>
  <c r="E58" i="9"/>
  <c r="D59" i="9"/>
  <c r="E59" i="9"/>
  <c r="D60" i="9"/>
  <c r="E60" i="9"/>
  <c r="D61" i="9"/>
  <c r="E61" i="9"/>
  <c r="D62" i="9"/>
  <c r="E62" i="9"/>
  <c r="D63" i="9"/>
  <c r="E63" i="9"/>
  <c r="D64" i="9"/>
  <c r="E64" i="9"/>
  <c r="D65" i="9"/>
  <c r="E65" i="9"/>
  <c r="D66" i="9"/>
  <c r="E66" i="9"/>
  <c r="D67" i="9"/>
  <c r="E67" i="9"/>
  <c r="D68" i="9"/>
  <c r="E68" i="9"/>
  <c r="D69" i="9"/>
  <c r="E69" i="9"/>
  <c r="D70" i="9"/>
  <c r="E70" i="9"/>
  <c r="D71" i="9"/>
  <c r="E71" i="9"/>
  <c r="D72" i="9"/>
  <c r="E72" i="9"/>
  <c r="D73" i="9"/>
  <c r="E73" i="9"/>
  <c r="D74" i="9"/>
  <c r="E74" i="9"/>
  <c r="D75" i="9"/>
  <c r="E75" i="9"/>
  <c r="D76" i="9"/>
  <c r="E76" i="9"/>
  <c r="D77" i="9"/>
  <c r="E77" i="9"/>
  <c r="D78" i="9"/>
  <c r="E78" i="9"/>
  <c r="D79" i="9"/>
  <c r="E79" i="9"/>
  <c r="D80" i="9"/>
  <c r="E80" i="9"/>
  <c r="D81" i="9"/>
  <c r="E81" i="9"/>
  <c r="D82" i="9"/>
  <c r="E82" i="9"/>
  <c r="D83" i="9"/>
  <c r="E83" i="9"/>
  <c r="D84" i="9"/>
  <c r="E84" i="9"/>
  <c r="D85" i="9"/>
  <c r="E85" i="9"/>
  <c r="D86" i="9"/>
  <c r="E86" i="9"/>
  <c r="D87" i="9"/>
  <c r="E87" i="9"/>
  <c r="D88" i="9"/>
  <c r="E88" i="9"/>
  <c r="D89" i="9"/>
  <c r="E89" i="9"/>
  <c r="D90" i="9"/>
  <c r="E90" i="9"/>
  <c r="D91" i="9"/>
  <c r="E91" i="9"/>
  <c r="D92" i="9"/>
  <c r="E92" i="9"/>
  <c r="D93" i="9"/>
  <c r="E93" i="9"/>
  <c r="D94" i="9"/>
  <c r="E94" i="9"/>
  <c r="D95" i="9"/>
  <c r="E95" i="9"/>
  <c r="D96" i="9"/>
  <c r="E96" i="9"/>
  <c r="D97" i="9"/>
  <c r="E97" i="9"/>
  <c r="D98" i="9"/>
  <c r="E98" i="9"/>
  <c r="D99" i="9"/>
  <c r="E99" i="9"/>
  <c r="D100" i="9"/>
  <c r="E100" i="9"/>
  <c r="D101" i="9"/>
  <c r="E101" i="9"/>
  <c r="D102" i="9"/>
  <c r="E102" i="9"/>
  <c r="D103" i="9"/>
  <c r="E103" i="9"/>
  <c r="D104" i="9"/>
  <c r="E104" i="9"/>
  <c r="D105" i="9"/>
  <c r="E105" i="9"/>
  <c r="D106" i="9"/>
  <c r="E106" i="9"/>
  <c r="D107" i="9"/>
  <c r="E107" i="9"/>
  <c r="D108" i="9"/>
  <c r="E108" i="9"/>
  <c r="D109" i="9"/>
  <c r="E109" i="9"/>
  <c r="D110" i="9"/>
  <c r="E110" i="9"/>
  <c r="D111" i="9"/>
  <c r="E111" i="9"/>
  <c r="D112" i="9"/>
  <c r="E112" i="9"/>
  <c r="D113" i="9"/>
  <c r="E113" i="9"/>
  <c r="D114" i="9"/>
  <c r="E114" i="9"/>
  <c r="D115" i="9"/>
  <c r="E115" i="9"/>
  <c r="D116" i="9"/>
  <c r="E116" i="9"/>
  <c r="D117" i="9"/>
  <c r="E117" i="9"/>
  <c r="D118" i="9"/>
  <c r="E118" i="9"/>
  <c r="D119" i="9"/>
  <c r="E119" i="9"/>
  <c r="D120" i="9"/>
  <c r="E120" i="9"/>
  <c r="D121" i="9"/>
  <c r="E121" i="9"/>
  <c r="D122" i="9"/>
  <c r="E122" i="9"/>
  <c r="D123" i="9"/>
  <c r="E123" i="9"/>
  <c r="D124" i="9"/>
  <c r="E124" i="9"/>
  <c r="D125" i="9"/>
  <c r="E125" i="9"/>
  <c r="D126" i="9"/>
  <c r="E126" i="9"/>
  <c r="D127" i="9"/>
  <c r="E127" i="9"/>
  <c r="D128" i="9"/>
  <c r="E128" i="9"/>
  <c r="D129" i="9"/>
  <c r="E129" i="9"/>
  <c r="D31" i="9"/>
  <c r="E31" i="9"/>
  <c r="D32" i="9"/>
  <c r="E32" i="9"/>
  <c r="E30" i="9"/>
  <c r="D30" i="9"/>
  <c r="D127" i="7"/>
  <c r="D128" i="7"/>
  <c r="D129" i="7"/>
  <c r="D130" i="7"/>
  <c r="D131" i="7"/>
  <c r="D132" i="7"/>
  <c r="D133" i="7"/>
  <c r="D115" i="7"/>
  <c r="D116" i="7"/>
  <c r="D117" i="7"/>
  <c r="D118" i="7"/>
  <c r="D119" i="7"/>
  <c r="D120" i="7"/>
  <c r="D121" i="7"/>
  <c r="D122" i="7"/>
  <c r="D123" i="7"/>
  <c r="D124" i="7"/>
  <c r="D125" i="7"/>
  <c r="D126"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46" i="7"/>
  <c r="D47" i="7"/>
  <c r="D48" i="7"/>
  <c r="D49" i="7"/>
  <c r="D50" i="7"/>
  <c r="D51" i="7"/>
  <c r="D52" i="7"/>
  <c r="D53" i="7"/>
  <c r="D54" i="7"/>
  <c r="D55" i="7"/>
  <c r="D56" i="7"/>
  <c r="D57" i="7"/>
  <c r="I59" i="6"/>
  <c r="K62" i="9" s="1"/>
  <c r="I60" i="6"/>
  <c r="I61" i="6"/>
  <c r="K64" i="9" s="1"/>
  <c r="I62" i="6"/>
  <c r="K65" i="9" s="1"/>
  <c r="I63" i="6"/>
  <c r="K66" i="9" s="1"/>
  <c r="I64" i="6"/>
  <c r="I65" i="6"/>
  <c r="I66" i="6"/>
  <c r="K69" i="9" s="1"/>
  <c r="I67" i="6"/>
  <c r="K70" i="9" s="1"/>
  <c r="I68" i="6"/>
  <c r="K75" i="7" s="1"/>
  <c r="I69" i="6"/>
  <c r="K72" i="9" s="1"/>
  <c r="I70" i="6"/>
  <c r="K73" i="9" s="1"/>
  <c r="I71" i="6"/>
  <c r="K78" i="7" s="1"/>
  <c r="I72" i="6"/>
  <c r="K79" i="7" s="1"/>
  <c r="I73" i="6"/>
  <c r="K76" i="9" s="1"/>
  <c r="I74" i="6"/>
  <c r="K77" i="9" s="1"/>
  <c r="I75" i="6"/>
  <c r="K78" i="9" s="1"/>
  <c r="I76" i="6"/>
  <c r="K83" i="7" s="1"/>
  <c r="I77" i="6"/>
  <c r="K80" i="9" s="1"/>
  <c r="I78" i="6"/>
  <c r="K81" i="9" s="1"/>
  <c r="I79" i="6"/>
  <c r="K86" i="7" s="1"/>
  <c r="I80" i="6"/>
  <c r="K87" i="7" s="1"/>
  <c r="I81" i="6"/>
  <c r="K84" i="9" s="1"/>
  <c r="I82" i="6"/>
  <c r="K85" i="9" s="1"/>
  <c r="I83" i="6"/>
  <c r="K86" i="9" s="1"/>
  <c r="I84" i="6"/>
  <c r="K91" i="7" s="1"/>
  <c r="I85" i="6"/>
  <c r="K88" i="9" s="1"/>
  <c r="I86" i="6"/>
  <c r="K89" i="9" s="1"/>
  <c r="I87" i="6"/>
  <c r="K94" i="7" s="1"/>
  <c r="I88" i="6"/>
  <c r="K95" i="7" s="1"/>
  <c r="I89" i="6"/>
  <c r="K92" i="9" s="1"/>
  <c r="I90" i="6"/>
  <c r="K93" i="9" s="1"/>
  <c r="I91" i="6"/>
  <c r="K94" i="9" s="1"/>
  <c r="I92" i="6"/>
  <c r="K99" i="7" s="1"/>
  <c r="I93" i="6"/>
  <c r="K96" i="9" s="1"/>
  <c r="I94" i="6"/>
  <c r="K97" i="9" s="1"/>
  <c r="I95" i="6"/>
  <c r="K102" i="7" s="1"/>
  <c r="I96" i="6"/>
  <c r="I97" i="6"/>
  <c r="K100" i="9" s="1"/>
  <c r="I98" i="6"/>
  <c r="K101" i="9" s="1"/>
  <c r="I99" i="6"/>
  <c r="K102" i="9" s="1"/>
  <c r="I100" i="6"/>
  <c r="K107" i="7" s="1"/>
  <c r="I101" i="6"/>
  <c r="I102" i="6"/>
  <c r="K105" i="9" s="1"/>
  <c r="I103" i="6"/>
  <c r="K110" i="7" s="1"/>
  <c r="I104" i="6"/>
  <c r="K111" i="7" s="1"/>
  <c r="I105" i="6"/>
  <c r="K108" i="9" s="1"/>
  <c r="I106" i="6"/>
  <c r="I107" i="6"/>
  <c r="K110" i="9" s="1"/>
  <c r="I108" i="6"/>
  <c r="K115" i="7" s="1"/>
  <c r="I109" i="6"/>
  <c r="K112" i="9" s="1"/>
  <c r="I110" i="6"/>
  <c r="K113" i="9" s="1"/>
  <c r="I111" i="6"/>
  <c r="K118" i="7" s="1"/>
  <c r="I112" i="6"/>
  <c r="K119" i="7" s="1"/>
  <c r="I113" i="6"/>
  <c r="K116" i="9" s="1"/>
  <c r="I114" i="6"/>
  <c r="K117" i="9" s="1"/>
  <c r="I115" i="6"/>
  <c r="K118" i="9" s="1"/>
  <c r="I116" i="6"/>
  <c r="K123" i="7" s="1"/>
  <c r="I117" i="6"/>
  <c r="K120" i="9" s="1"/>
  <c r="I118" i="6"/>
  <c r="K121" i="9" s="1"/>
  <c r="I121" i="6"/>
  <c r="K124" i="9" s="1"/>
  <c r="I122" i="6"/>
  <c r="K125" i="9" s="1"/>
  <c r="I123" i="6"/>
  <c r="K126" i="9" s="1"/>
  <c r="I49" i="6"/>
  <c r="K52" i="9" s="1"/>
  <c r="I50" i="6"/>
  <c r="K53" i="9" s="1"/>
  <c r="I51" i="6"/>
  <c r="K54" i="9" s="1"/>
  <c r="I52" i="6"/>
  <c r="K59" i="7" s="1"/>
  <c r="I53" i="6"/>
  <c r="I54" i="6"/>
  <c r="K57" i="9" s="1"/>
  <c r="I55" i="6"/>
  <c r="K62" i="7" s="1"/>
  <c r="I56" i="6"/>
  <c r="K63" i="7" s="1"/>
  <c r="I57" i="6"/>
  <c r="K60" i="9" s="1"/>
  <c r="I58" i="6"/>
  <c r="K61" i="9" s="1"/>
  <c r="I45" i="6"/>
  <c r="K48" i="9" s="1"/>
  <c r="I46" i="6"/>
  <c r="K49" i="9" s="1"/>
  <c r="I47" i="6"/>
  <c r="K50" i="9" s="1"/>
  <c r="I48" i="6"/>
  <c r="K55" i="7" s="1"/>
  <c r="I34" i="6"/>
  <c r="I35" i="6"/>
  <c r="I36" i="6"/>
  <c r="I37" i="6"/>
  <c r="I38" i="6"/>
  <c r="I29" i="6"/>
  <c r="I30" i="6"/>
  <c r="I32" i="6"/>
  <c r="I33" i="6"/>
  <c r="K40" i="7" s="1"/>
  <c r="P40" i="7" s="1"/>
  <c r="I44" i="6"/>
  <c r="K51" i="7" s="1"/>
  <c r="E34" i="7"/>
  <c r="D35" i="7"/>
  <c r="D36" i="7"/>
  <c r="D37" i="7"/>
  <c r="D38" i="7"/>
  <c r="D39" i="7"/>
  <c r="D40" i="7"/>
  <c r="D41" i="7"/>
  <c r="D42" i="7"/>
  <c r="D43" i="7"/>
  <c r="D44" i="7"/>
  <c r="D45" i="7"/>
  <c r="D34" i="7"/>
  <c r="I31" i="6"/>
  <c r="AF24" i="8"/>
  <c r="AF46" i="8"/>
  <c r="AG46" i="8"/>
  <c r="AE24" i="8"/>
  <c r="AE46" i="8"/>
  <c r="AB24" i="8"/>
  <c r="AB46" i="8"/>
  <c r="AC24" i="8"/>
  <c r="AC46" i="8" s="1"/>
  <c r="AA24" i="8"/>
  <c r="AA46" i="8" s="1"/>
  <c r="X24" i="8"/>
  <c r="X46" i="8" s="1"/>
  <c r="Y24" i="8"/>
  <c r="Y46" i="8"/>
  <c r="W24" i="8"/>
  <c r="W46" i="8" s="1"/>
  <c r="AD62" i="8"/>
  <c r="AD61" i="8"/>
  <c r="AD60" i="8"/>
  <c r="AD59" i="8"/>
  <c r="AD58" i="8"/>
  <c r="AD57" i="8"/>
  <c r="AD56" i="8"/>
  <c r="AD55" i="8"/>
  <c r="AD54" i="8"/>
  <c r="AD53" i="8"/>
  <c r="AD52" i="8"/>
  <c r="AD51" i="8"/>
  <c r="AD50" i="8"/>
  <c r="AD49" i="8"/>
  <c r="AD48" i="8"/>
  <c r="Z49" i="8"/>
  <c r="Z50" i="8"/>
  <c r="Z51" i="8"/>
  <c r="Z52" i="8"/>
  <c r="Z53" i="8"/>
  <c r="Z54" i="8"/>
  <c r="Z55" i="8"/>
  <c r="Z56" i="8"/>
  <c r="Z57" i="8"/>
  <c r="Z58" i="8"/>
  <c r="Z59" i="8"/>
  <c r="Z60" i="8"/>
  <c r="Z61" i="8"/>
  <c r="Z62" i="8"/>
  <c r="Z48" i="8"/>
  <c r="U49" i="8"/>
  <c r="U50" i="8"/>
  <c r="U51" i="8"/>
  <c r="U52" i="8"/>
  <c r="U53" i="8"/>
  <c r="U54" i="8"/>
  <c r="U55" i="8"/>
  <c r="U56" i="8"/>
  <c r="U57" i="8"/>
  <c r="U58" i="8"/>
  <c r="U59" i="8"/>
  <c r="U60" i="8"/>
  <c r="U61" i="8"/>
  <c r="U62" i="8"/>
  <c r="U48" i="8"/>
  <c r="AE49" i="8"/>
  <c r="AF49" i="8"/>
  <c r="AG49" i="8"/>
  <c r="AE50" i="8"/>
  <c r="AF50" i="8"/>
  <c r="AG50" i="8"/>
  <c r="AE51" i="8"/>
  <c r="AF51" i="8"/>
  <c r="AG51" i="8"/>
  <c r="AE52" i="8"/>
  <c r="AF52" i="8"/>
  <c r="AG52" i="8"/>
  <c r="AE53" i="8"/>
  <c r="AF53" i="8"/>
  <c r="AG53" i="8"/>
  <c r="AE54" i="8"/>
  <c r="AF54" i="8"/>
  <c r="AG54" i="8"/>
  <c r="AE55" i="8"/>
  <c r="AF55" i="8"/>
  <c r="AG55" i="8"/>
  <c r="AE56" i="8"/>
  <c r="AF56" i="8"/>
  <c r="AG56" i="8"/>
  <c r="AE57" i="8"/>
  <c r="AF57" i="8"/>
  <c r="AG57" i="8"/>
  <c r="AE58" i="8"/>
  <c r="AF58" i="8"/>
  <c r="AG58" i="8"/>
  <c r="AE59" i="8"/>
  <c r="AF59" i="8"/>
  <c r="AG59" i="8"/>
  <c r="AE60" i="8"/>
  <c r="AF60" i="8"/>
  <c r="AG60" i="8"/>
  <c r="AE61" i="8"/>
  <c r="AF61" i="8"/>
  <c r="AG61" i="8"/>
  <c r="AE62" i="8"/>
  <c r="AF62" i="8"/>
  <c r="AG62" i="8"/>
  <c r="AF48" i="8"/>
  <c r="AG48" i="8"/>
  <c r="AE48" i="8"/>
  <c r="AA25" i="8"/>
  <c r="AA26" i="8" s="1"/>
  <c r="AB25" i="8"/>
  <c r="AB26" i="8" s="1"/>
  <c r="W25" i="8"/>
  <c r="W26" i="8" s="1"/>
  <c r="X25" i="8"/>
  <c r="X26" i="8" s="1"/>
  <c r="AG24" i="8"/>
  <c r="AJ77" i="9" l="1"/>
  <c r="AB124" i="9"/>
  <c r="Z124" i="9"/>
  <c r="K71" i="7"/>
  <c r="K67" i="9"/>
  <c r="V125" i="7"/>
  <c r="W125" i="7"/>
  <c r="AL89" i="9"/>
  <c r="K56" i="9"/>
  <c r="K60" i="7"/>
  <c r="K54" i="7"/>
  <c r="K124" i="7"/>
  <c r="V129" i="7"/>
  <c r="W127" i="7"/>
  <c r="W98" i="7"/>
  <c r="V94" i="7"/>
  <c r="W81" i="7"/>
  <c r="V63" i="7"/>
  <c r="W63" i="7"/>
  <c r="W60" i="7"/>
  <c r="W41" i="7"/>
  <c r="T132" i="7"/>
  <c r="T62" i="7"/>
  <c r="AA127" i="9"/>
  <c r="AA124" i="9"/>
  <c r="AB123" i="9"/>
  <c r="AK123" i="9" s="1"/>
  <c r="Y95" i="9"/>
  <c r="AB95" i="9"/>
  <c r="AK79" i="9"/>
  <c r="AW75" i="9"/>
  <c r="AN75" i="9"/>
  <c r="K129" i="9"/>
  <c r="K133" i="7"/>
  <c r="O50" i="7"/>
  <c r="Y50" i="7" s="1"/>
  <c r="P50" i="7"/>
  <c r="Q50" i="7"/>
  <c r="AA50" i="7" s="1"/>
  <c r="AC31" i="9"/>
  <c r="AE31" i="9"/>
  <c r="N105" i="9"/>
  <c r="AS105" i="9" s="1"/>
  <c r="L105" i="9"/>
  <c r="AQ105" i="9" s="1"/>
  <c r="T105" i="9"/>
  <c r="AY105" i="9" s="1"/>
  <c r="U105" i="9"/>
  <c r="AZ105" i="9" s="1"/>
  <c r="P105" i="9"/>
  <c r="AU105" i="9" s="1"/>
  <c r="Q105" i="9"/>
  <c r="W105" i="9"/>
  <c r="BB105" i="9" s="1"/>
  <c r="AD105" i="9"/>
  <c r="S105" i="9"/>
  <c r="N73" i="9"/>
  <c r="AS73" i="9" s="1"/>
  <c r="U73" i="9"/>
  <c r="AZ73" i="9" s="1"/>
  <c r="V73" i="9"/>
  <c r="BA73" i="9" s="1"/>
  <c r="R73" i="9"/>
  <c r="AW73" i="9" s="1"/>
  <c r="AF73" i="9"/>
  <c r="W73" i="9"/>
  <c r="BB73" i="9" s="1"/>
  <c r="S73" i="9"/>
  <c r="P73" i="9"/>
  <c r="AU73" i="9" s="1"/>
  <c r="Q73" i="9"/>
  <c r="T73" i="9"/>
  <c r="AY73" i="9" s="1"/>
  <c r="AE73" i="9"/>
  <c r="AN73" i="9" s="1"/>
  <c r="AC73" i="9"/>
  <c r="AL73" i="9" s="1"/>
  <c r="AD73" i="9"/>
  <c r="K103" i="7"/>
  <c r="K99" i="9"/>
  <c r="K75" i="9"/>
  <c r="AL128" i="9"/>
  <c r="AX109" i="9"/>
  <c r="AO109" i="9"/>
  <c r="Y25" i="8"/>
  <c r="Y26" i="8" s="1"/>
  <c r="K104" i="9"/>
  <c r="K108" i="7"/>
  <c r="K76" i="7"/>
  <c r="V91" i="7"/>
  <c r="V65" i="7"/>
  <c r="W65" i="7"/>
  <c r="Y129" i="9"/>
  <c r="AB129" i="9"/>
  <c r="AK129" i="9" s="1"/>
  <c r="Z125" i="9"/>
  <c r="AA125" i="9"/>
  <c r="Y124" i="9"/>
  <c r="Z123" i="9"/>
  <c r="Y119" i="9"/>
  <c r="Z119" i="9"/>
  <c r="AB119" i="9"/>
  <c r="Z113" i="9"/>
  <c r="AI113" i="9" s="1"/>
  <c r="AA113" i="9"/>
  <c r="AA65" i="9"/>
  <c r="AJ65" i="9" s="1"/>
  <c r="AV63" i="9"/>
  <c r="AM63" i="9"/>
  <c r="K67" i="7"/>
  <c r="K63" i="9"/>
  <c r="Y127" i="9"/>
  <c r="AB127" i="9"/>
  <c r="K129" i="7"/>
  <c r="V121" i="7"/>
  <c r="V62" i="7"/>
  <c r="K107" i="9"/>
  <c r="Y115" i="9"/>
  <c r="AB115" i="9"/>
  <c r="AX65" i="9"/>
  <c r="AO65" i="9"/>
  <c r="AW51" i="9"/>
  <c r="AN51" i="9"/>
  <c r="Q105" i="7"/>
  <c r="AA105" i="7" s="1"/>
  <c r="P105" i="7"/>
  <c r="R105" i="7"/>
  <c r="P118" i="9"/>
  <c r="AU118" i="9" s="1"/>
  <c r="U118" i="9"/>
  <c r="AZ118" i="9" s="1"/>
  <c r="S118" i="9"/>
  <c r="V118" i="9"/>
  <c r="BA118" i="9" s="1"/>
  <c r="W118" i="9"/>
  <c r="BB118" i="9" s="1"/>
  <c r="Q118" i="9"/>
  <c r="AC118" i="9"/>
  <c r="AF118" i="9"/>
  <c r="U54" i="9"/>
  <c r="AZ54" i="9" s="1"/>
  <c r="P54" i="9"/>
  <c r="AU54" i="9" s="1"/>
  <c r="AF54" i="9"/>
  <c r="S54" i="9"/>
  <c r="Q54" i="9"/>
  <c r="AV54" i="9" s="1"/>
  <c r="AD54" i="9"/>
  <c r="AM54" i="9" s="1"/>
  <c r="AE54" i="9"/>
  <c r="W54" i="9"/>
  <c r="BB54" i="9" s="1"/>
  <c r="AC54" i="9"/>
  <c r="K109" i="9"/>
  <c r="K113" i="7"/>
  <c r="K92" i="7"/>
  <c r="K131" i="7"/>
  <c r="V123" i="7"/>
  <c r="W120" i="7"/>
  <c r="V83" i="7"/>
  <c r="W80" i="7"/>
  <c r="W66" i="7"/>
  <c r="V55" i="7"/>
  <c r="V45" i="7"/>
  <c r="W40" i="7"/>
  <c r="V36" i="7"/>
  <c r="U113" i="7"/>
  <c r="K91" i="9"/>
  <c r="AM124" i="9"/>
  <c r="AM120" i="9"/>
  <c r="AD118" i="9"/>
  <c r="Z117" i="9"/>
  <c r="Y117" i="9"/>
  <c r="AA117" i="9"/>
  <c r="AI87" i="9"/>
  <c r="Y52" i="9"/>
  <c r="Z52" i="9"/>
  <c r="AA52" i="9"/>
  <c r="AB52" i="9"/>
  <c r="AX50" i="9"/>
  <c r="AO50" i="9"/>
  <c r="AA96" i="9"/>
  <c r="Y96" i="9"/>
  <c r="Z96" i="9"/>
  <c r="V133" i="7"/>
  <c r="U80" i="7"/>
  <c r="Z116" i="9"/>
  <c r="AB116" i="9"/>
  <c r="Y116" i="9"/>
  <c r="AK103" i="9"/>
  <c r="P109" i="7"/>
  <c r="O109" i="7"/>
  <c r="Q109" i="7"/>
  <c r="AA109" i="7" s="1"/>
  <c r="R109" i="7"/>
  <c r="P101" i="7"/>
  <c r="O101" i="7"/>
  <c r="Q101" i="7"/>
  <c r="AA101" i="7" s="1"/>
  <c r="O90" i="7"/>
  <c r="Y90" i="7" s="1"/>
  <c r="Q90" i="7"/>
  <c r="AA90" i="7" s="1"/>
  <c r="P90" i="7"/>
  <c r="S90" i="7"/>
  <c r="O86" i="7"/>
  <c r="P86" i="7"/>
  <c r="Q86" i="7"/>
  <c r="AA86" i="7" s="1"/>
  <c r="V86" i="9"/>
  <c r="BA86" i="9" s="1"/>
  <c r="P86" i="9"/>
  <c r="AU86" i="9" s="1"/>
  <c r="U86" i="9"/>
  <c r="AZ86" i="9" s="1"/>
  <c r="Q86" i="9"/>
  <c r="S86" i="9"/>
  <c r="W86" i="9"/>
  <c r="BB86" i="9" s="1"/>
  <c r="AC86" i="9"/>
  <c r="AE86" i="9"/>
  <c r="AF86" i="9"/>
  <c r="K68" i="9"/>
  <c r="K72" i="7"/>
  <c r="K48" i="7"/>
  <c r="K97" i="7"/>
  <c r="W122" i="7"/>
  <c r="W99" i="7"/>
  <c r="W89" i="7"/>
  <c r="W87" i="7"/>
  <c r="W35" i="7"/>
  <c r="U126" i="7"/>
  <c r="S105" i="7"/>
  <c r="U105" i="7" s="1"/>
  <c r="K83" i="9"/>
  <c r="Y92" i="9"/>
  <c r="Z92" i="9"/>
  <c r="AB92" i="9"/>
  <c r="Z77" i="9"/>
  <c r="AI77" i="9" s="1"/>
  <c r="Y77" i="9"/>
  <c r="Y69" i="9"/>
  <c r="AA69" i="9"/>
  <c r="AB59" i="9"/>
  <c r="AK59" i="9" s="1"/>
  <c r="Z59" i="9"/>
  <c r="Z102" i="7"/>
  <c r="U102" i="7"/>
  <c r="AU83" i="9"/>
  <c r="AV47" i="9"/>
  <c r="K49" i="7"/>
  <c r="AB104" i="9"/>
  <c r="AK104" i="9" s="1"/>
  <c r="Z104" i="9"/>
  <c r="AA104" i="9"/>
  <c r="Z93" i="9"/>
  <c r="AA93" i="9"/>
  <c r="K120" i="7"/>
  <c r="W34" i="7"/>
  <c r="W131" i="7"/>
  <c r="V111" i="7"/>
  <c r="W96" i="7"/>
  <c r="W51" i="7"/>
  <c r="R79" i="7"/>
  <c r="K59" i="9"/>
  <c r="AJ121" i="9"/>
  <c r="AJ109" i="9"/>
  <c r="AL105" i="9"/>
  <c r="AL102" i="9"/>
  <c r="Z89" i="9"/>
  <c r="Y89" i="9"/>
  <c r="AA89" i="9"/>
  <c r="AJ89" i="9" s="1"/>
  <c r="AD86" i="9"/>
  <c r="Z73" i="9"/>
  <c r="Y73" i="9"/>
  <c r="AA73" i="9"/>
  <c r="AJ73" i="9" s="1"/>
  <c r="S35" i="7"/>
  <c r="P130" i="7"/>
  <c r="S130" i="7"/>
  <c r="Q62" i="7"/>
  <c r="AA62" i="7" s="1"/>
  <c r="O62" i="7"/>
  <c r="Y62" i="7" s="1"/>
  <c r="P62" i="7"/>
  <c r="U102" i="9"/>
  <c r="AZ102" i="9" s="1"/>
  <c r="S102" i="9"/>
  <c r="P102" i="9"/>
  <c r="AU102" i="9" s="1"/>
  <c r="V102" i="9"/>
  <c r="BA102" i="9" s="1"/>
  <c r="W102" i="9"/>
  <c r="BB102" i="9" s="1"/>
  <c r="Q102" i="9"/>
  <c r="AE102" i="9"/>
  <c r="AD102" i="9"/>
  <c r="V70" i="9"/>
  <c r="BA70" i="9" s="1"/>
  <c r="P70" i="9"/>
  <c r="AU70" i="9" s="1"/>
  <c r="AC70" i="9"/>
  <c r="AL70" i="9" s="1"/>
  <c r="W70" i="9"/>
  <c r="BB70" i="9" s="1"/>
  <c r="Q70" i="9"/>
  <c r="AE70" i="9"/>
  <c r="U70" i="9"/>
  <c r="AZ70" i="9" s="1"/>
  <c r="S70" i="9"/>
  <c r="AD70" i="9"/>
  <c r="W103" i="7"/>
  <c r="W100" i="7"/>
  <c r="W82" i="7"/>
  <c r="V78" i="7"/>
  <c r="W75" i="7"/>
  <c r="V69" i="7"/>
  <c r="W64" i="7"/>
  <c r="V60" i="7"/>
  <c r="V49" i="7"/>
  <c r="V47" i="7"/>
  <c r="W44" i="7"/>
  <c r="AO124" i="9"/>
  <c r="AL121" i="9"/>
  <c r="AM111" i="9"/>
  <c r="Z107" i="9"/>
  <c r="Y105" i="9"/>
  <c r="AH105" i="9" s="1"/>
  <c r="AO99" i="9"/>
  <c r="AN85" i="9"/>
  <c r="Y61" i="9"/>
  <c r="AA61" i="9"/>
  <c r="Z47" i="9"/>
  <c r="P112" i="7"/>
  <c r="Z112" i="7" s="1"/>
  <c r="O112" i="7"/>
  <c r="O128" i="9"/>
  <c r="AT128" i="9" s="1"/>
  <c r="P128" i="9"/>
  <c r="AU128" i="9" s="1"/>
  <c r="R128" i="9"/>
  <c r="AW128" i="9" s="1"/>
  <c r="S128" i="9"/>
  <c r="W128" i="9"/>
  <c r="BB128" i="9" s="1"/>
  <c r="N128" i="9"/>
  <c r="AS128" i="9" s="1"/>
  <c r="M121" i="9"/>
  <c r="AR121" i="9" s="1"/>
  <c r="U96" i="9"/>
  <c r="AZ96" i="9" s="1"/>
  <c r="P96" i="9"/>
  <c r="V96" i="9"/>
  <c r="BA96" i="9" s="1"/>
  <c r="S96" i="9"/>
  <c r="AX96" i="9" s="1"/>
  <c r="O96" i="9"/>
  <c r="AT96" i="9" s="1"/>
  <c r="L89" i="9"/>
  <c r="AQ89" i="9" s="1"/>
  <c r="V64" i="9"/>
  <c r="BA64" i="9" s="1"/>
  <c r="W64" i="9"/>
  <c r="BB64" i="9" s="1"/>
  <c r="S64" i="9"/>
  <c r="AX64" i="9" s="1"/>
  <c r="P64" i="9"/>
  <c r="AE64" i="9"/>
  <c r="Y64" i="9"/>
  <c r="AF64" i="9"/>
  <c r="AB64" i="9"/>
  <c r="O64" i="9"/>
  <c r="AT64" i="9" s="1"/>
  <c r="U64" i="9"/>
  <c r="AZ64" i="9" s="1"/>
  <c r="AC64" i="9"/>
  <c r="L57" i="9"/>
  <c r="AQ57" i="9" s="1"/>
  <c r="AM88" i="9"/>
  <c r="Y72" i="9"/>
  <c r="AA72" i="9"/>
  <c r="AB72" i="9"/>
  <c r="AK72" i="9" s="1"/>
  <c r="AA68" i="9"/>
  <c r="Y68" i="9"/>
  <c r="N127" i="9"/>
  <c r="Q127" i="9"/>
  <c r="AV127" i="9" s="1"/>
  <c r="L127" i="9"/>
  <c r="T127" i="9"/>
  <c r="AY127" i="9" s="1"/>
  <c r="U127" i="9"/>
  <c r="AZ127" i="9" s="1"/>
  <c r="V127" i="9"/>
  <c r="BA127" i="9" s="1"/>
  <c r="W127" i="9"/>
  <c r="BB127" i="9" s="1"/>
  <c r="R127" i="9"/>
  <c r="S127" i="9"/>
  <c r="AX127" i="9" s="1"/>
  <c r="N124" i="9"/>
  <c r="W124" i="9"/>
  <c r="BB124" i="9" s="1"/>
  <c r="Q124" i="9"/>
  <c r="AV124" i="9" s="1"/>
  <c r="S124" i="9"/>
  <c r="AX124" i="9" s="1"/>
  <c r="U124" i="9"/>
  <c r="AZ124" i="9" s="1"/>
  <c r="P124" i="9"/>
  <c r="V124" i="9"/>
  <c r="BA124" i="9" s="1"/>
  <c r="L99" i="9"/>
  <c r="AQ99" i="9" s="1"/>
  <c r="M99" i="9"/>
  <c r="AR99" i="9" s="1"/>
  <c r="W99" i="9"/>
  <c r="BB99" i="9" s="1"/>
  <c r="Q99" i="9"/>
  <c r="AV99" i="9" s="1"/>
  <c r="R99" i="9"/>
  <c r="U99" i="9"/>
  <c r="AZ99" i="9" s="1"/>
  <c r="O99" i="9"/>
  <c r="AT99" i="9" s="1"/>
  <c r="V99" i="9"/>
  <c r="BA99" i="9" s="1"/>
  <c r="N95" i="9"/>
  <c r="AS95" i="9" s="1"/>
  <c r="L95" i="9"/>
  <c r="AQ95" i="9" s="1"/>
  <c r="V95" i="9"/>
  <c r="BA95" i="9" s="1"/>
  <c r="W95" i="9"/>
  <c r="BB95" i="9" s="1"/>
  <c r="P95" i="9"/>
  <c r="T95" i="9"/>
  <c r="AY95" i="9" s="1"/>
  <c r="U95" i="9"/>
  <c r="AZ95" i="9" s="1"/>
  <c r="N92" i="9"/>
  <c r="S92" i="9"/>
  <c r="AX92" i="9" s="1"/>
  <c r="Q92" i="9"/>
  <c r="AV92" i="9" s="1"/>
  <c r="W92" i="9"/>
  <c r="BB92" i="9" s="1"/>
  <c r="P92" i="9"/>
  <c r="L67" i="9"/>
  <c r="AQ67" i="9" s="1"/>
  <c r="U67" i="9"/>
  <c r="AZ67" i="9" s="1"/>
  <c r="M67" i="9"/>
  <c r="V67" i="9"/>
  <c r="BA67" i="9" s="1"/>
  <c r="S67" i="9"/>
  <c r="Q67" i="9"/>
  <c r="W67" i="9"/>
  <c r="BB67" i="9" s="1"/>
  <c r="AF67" i="9"/>
  <c r="AC67" i="9"/>
  <c r="O67" i="9"/>
  <c r="AT67" i="9" s="1"/>
  <c r="T67" i="9"/>
  <c r="AY67" i="9" s="1"/>
  <c r="R67" i="9"/>
  <c r="N63" i="9"/>
  <c r="AS63" i="9" s="1"/>
  <c r="T63" i="9"/>
  <c r="AY63" i="9" s="1"/>
  <c r="R63" i="9"/>
  <c r="AF63" i="9"/>
  <c r="S63" i="9"/>
  <c r="P63" i="9"/>
  <c r="AU63" i="9" s="1"/>
  <c r="AC63" i="9"/>
  <c r="W63" i="9"/>
  <c r="BB63" i="9" s="1"/>
  <c r="AE63" i="9"/>
  <c r="N60" i="9"/>
  <c r="AS60" i="9" s="1"/>
  <c r="W60" i="9"/>
  <c r="BB60" i="9" s="1"/>
  <c r="Y60" i="9"/>
  <c r="AF60" i="9"/>
  <c r="AO60" i="9" s="1"/>
  <c r="Q60" i="9"/>
  <c r="AV60" i="9" s="1"/>
  <c r="AA60" i="9"/>
  <c r="AB60" i="9"/>
  <c r="P60" i="9"/>
  <c r="AD60" i="9"/>
  <c r="AM60" i="9" s="1"/>
  <c r="AE60" i="9"/>
  <c r="W132" i="7"/>
  <c r="V126" i="7"/>
  <c r="W123" i="7"/>
  <c r="V108" i="7"/>
  <c r="V95" i="7"/>
  <c r="W92" i="7"/>
  <c r="V86" i="7"/>
  <c r="W83" i="7"/>
  <c r="W74" i="7"/>
  <c r="V57" i="7"/>
  <c r="V52" i="7"/>
  <c r="R86" i="7"/>
  <c r="AO120" i="9"/>
  <c r="Z111" i="9"/>
  <c r="AI111" i="9" s="1"/>
  <c r="Y109" i="9"/>
  <c r="AH109" i="9" s="1"/>
  <c r="AM104" i="9"/>
  <c r="AA100" i="9"/>
  <c r="AJ100" i="9" s="1"/>
  <c r="AL99" i="9"/>
  <c r="AN95" i="9"/>
  <c r="AO92" i="9"/>
  <c r="AA88" i="9"/>
  <c r="AM80" i="9"/>
  <c r="AB56" i="9"/>
  <c r="AK56" i="9" s="1"/>
  <c r="Z56" i="9"/>
  <c r="AA56" i="9"/>
  <c r="AV55" i="9"/>
  <c r="AM55" i="9"/>
  <c r="Q65" i="7"/>
  <c r="AA65" i="7" s="1"/>
  <c r="P65" i="7"/>
  <c r="Z65" i="7" s="1"/>
  <c r="O65" i="7"/>
  <c r="S112" i="9"/>
  <c r="AX112" i="9" s="1"/>
  <c r="P112" i="9"/>
  <c r="W112" i="9"/>
  <c r="BB112" i="9" s="1"/>
  <c r="O112" i="9"/>
  <c r="AT112" i="9" s="1"/>
  <c r="M105" i="9"/>
  <c r="AR105" i="9" s="1"/>
  <c r="W80" i="9"/>
  <c r="BB80" i="9" s="1"/>
  <c r="Z80" i="9"/>
  <c r="U80" i="9"/>
  <c r="AZ80" i="9" s="1"/>
  <c r="P80" i="9"/>
  <c r="AB80" i="9"/>
  <c r="V80" i="9"/>
  <c r="BA80" i="9" s="1"/>
  <c r="AC80" i="9"/>
  <c r="AE80" i="9"/>
  <c r="O80" i="9"/>
  <c r="AT80" i="9" s="1"/>
  <c r="L73" i="9"/>
  <c r="AQ73" i="9" s="1"/>
  <c r="S48" i="9"/>
  <c r="AX48" i="9" s="1"/>
  <c r="Z48" i="9"/>
  <c r="P48" i="9"/>
  <c r="AB48" i="9"/>
  <c r="U48" i="9"/>
  <c r="AZ48" i="9" s="1"/>
  <c r="AC48" i="9"/>
  <c r="AE48" i="9"/>
  <c r="O48" i="9"/>
  <c r="AT48" i="9" s="1"/>
  <c r="Y48" i="9"/>
  <c r="AF48" i="9"/>
  <c r="N44" i="9"/>
  <c r="V44" i="9"/>
  <c r="BA44" i="9" s="1"/>
  <c r="AC44" i="9"/>
  <c r="U44" i="9"/>
  <c r="AZ44" i="9" s="1"/>
  <c r="Q44" i="9"/>
  <c r="AV44" i="9" s="1"/>
  <c r="W44" i="9"/>
  <c r="BB44" i="9" s="1"/>
  <c r="S44" i="9"/>
  <c r="AX44" i="9" s="1"/>
  <c r="AD44" i="9"/>
  <c r="AE44" i="9"/>
  <c r="P44" i="9"/>
  <c r="AA44" i="9"/>
  <c r="AJ44" i="9" s="1"/>
  <c r="AB44" i="9"/>
  <c r="V132" i="7"/>
  <c r="W114" i="7"/>
  <c r="W112" i="7"/>
  <c r="V92" i="7"/>
  <c r="W76" i="7"/>
  <c r="W67" i="7"/>
  <c r="V61" i="7"/>
  <c r="W56" i="7"/>
  <c r="W49" i="7"/>
  <c r="W47" i="7"/>
  <c r="AN128" i="9"/>
  <c r="AN121" i="9"/>
  <c r="AM112" i="9"/>
  <c r="AO111" i="9"/>
  <c r="AH111" i="9"/>
  <c r="AI109" i="9"/>
  <c r="AL107" i="9"/>
  <c r="AB91" i="9"/>
  <c r="AK91" i="9" s="1"/>
  <c r="AB87" i="9"/>
  <c r="Z85" i="9"/>
  <c r="AI85" i="9" s="1"/>
  <c r="AA85" i="9"/>
  <c r="AJ85" i="9" s="1"/>
  <c r="Y84" i="9"/>
  <c r="Z84" i="9"/>
  <c r="AB84" i="9"/>
  <c r="Y79" i="9"/>
  <c r="Z79" i="9"/>
  <c r="AL75" i="9"/>
  <c r="AJ53" i="9"/>
  <c r="Y45" i="9"/>
  <c r="AH45" i="9" s="1"/>
  <c r="AA45" i="9"/>
  <c r="AJ45" i="9" s="1"/>
  <c r="AX55" i="9"/>
  <c r="AO55" i="9"/>
  <c r="L115" i="9"/>
  <c r="AQ115" i="9" s="1"/>
  <c r="M115" i="9"/>
  <c r="V115" i="9"/>
  <c r="BA115" i="9" s="1"/>
  <c r="Q115" i="9"/>
  <c r="AV115" i="9" s="1"/>
  <c r="W115" i="9"/>
  <c r="BB115" i="9" s="1"/>
  <c r="T115" i="9"/>
  <c r="AY115" i="9" s="1"/>
  <c r="O115" i="9"/>
  <c r="AT115" i="9" s="1"/>
  <c r="U115" i="9"/>
  <c r="AZ115" i="9" s="1"/>
  <c r="N111" i="9"/>
  <c r="AS111" i="9" s="1"/>
  <c r="L111" i="9"/>
  <c r="AQ111" i="9" s="1"/>
  <c r="T111" i="9"/>
  <c r="AY111" i="9" s="1"/>
  <c r="U111" i="9"/>
  <c r="AZ111" i="9" s="1"/>
  <c r="P111" i="9"/>
  <c r="V111" i="9"/>
  <c r="BA111" i="9" s="1"/>
  <c r="W111" i="9"/>
  <c r="BB111" i="9" s="1"/>
  <c r="R111" i="9"/>
  <c r="S111" i="9"/>
  <c r="AX111" i="9" s="1"/>
  <c r="N108" i="9"/>
  <c r="W108" i="9"/>
  <c r="BB108" i="9" s="1"/>
  <c r="Q108" i="9"/>
  <c r="AV108" i="9" s="1"/>
  <c r="S108" i="9"/>
  <c r="AX108" i="9" s="1"/>
  <c r="U108" i="9"/>
  <c r="AZ108" i="9" s="1"/>
  <c r="P108" i="9"/>
  <c r="V108" i="9"/>
  <c r="BA108" i="9" s="1"/>
  <c r="L83" i="9"/>
  <c r="AQ83" i="9" s="1"/>
  <c r="M83" i="9"/>
  <c r="Q83" i="9"/>
  <c r="AV83" i="9" s="1"/>
  <c r="R83" i="9"/>
  <c r="T83" i="9"/>
  <c r="AY83" i="9" s="1"/>
  <c r="S83" i="9"/>
  <c r="AX83" i="9" s="1"/>
  <c r="AB83" i="9"/>
  <c r="AK83" i="9" s="1"/>
  <c r="U83" i="9"/>
  <c r="AZ83" i="9" s="1"/>
  <c r="AC83" i="9"/>
  <c r="AL83" i="9" s="1"/>
  <c r="AE83" i="9"/>
  <c r="O83" i="9"/>
  <c r="AT83" i="9" s="1"/>
  <c r="N79" i="9"/>
  <c r="AS79" i="9" s="1"/>
  <c r="W79" i="9"/>
  <c r="BB79" i="9" s="1"/>
  <c r="L79" i="9"/>
  <c r="AQ79" i="9" s="1"/>
  <c r="U79" i="9"/>
  <c r="AZ79" i="9" s="1"/>
  <c r="AC79" i="9"/>
  <c r="V79" i="9"/>
  <c r="BA79" i="9" s="1"/>
  <c r="P79" i="9"/>
  <c r="R79" i="9"/>
  <c r="AD79" i="9"/>
  <c r="AM79" i="9" s="1"/>
  <c r="S79" i="9"/>
  <c r="AX79" i="9" s="1"/>
  <c r="AE79" i="9"/>
  <c r="T79" i="9"/>
  <c r="AY79" i="9" s="1"/>
  <c r="N76" i="9"/>
  <c r="U76" i="9"/>
  <c r="AZ76" i="9" s="1"/>
  <c r="V76" i="9"/>
  <c r="BA76" i="9" s="1"/>
  <c r="AC76" i="9"/>
  <c r="W76" i="9"/>
  <c r="BB76" i="9" s="1"/>
  <c r="Q76" i="9"/>
  <c r="AV76" i="9" s="1"/>
  <c r="AD76" i="9"/>
  <c r="Y76" i="9"/>
  <c r="AE76" i="9"/>
  <c r="S76" i="9"/>
  <c r="AX76" i="9" s="1"/>
  <c r="P76" i="9"/>
  <c r="T51" i="9"/>
  <c r="AY51" i="9" s="1"/>
  <c r="L51" i="9"/>
  <c r="AQ51" i="9" s="1"/>
  <c r="W51" i="9"/>
  <c r="BB51" i="9" s="1"/>
  <c r="M51" i="9"/>
  <c r="Q51" i="9"/>
  <c r="Z51" i="9"/>
  <c r="AC51" i="9"/>
  <c r="AD51" i="9"/>
  <c r="S51" i="9"/>
  <c r="O51" i="9"/>
  <c r="AT51" i="9" s="1"/>
  <c r="AF51" i="9"/>
  <c r="N47" i="9"/>
  <c r="AS47" i="9" s="1"/>
  <c r="V47" i="9"/>
  <c r="BA47" i="9" s="1"/>
  <c r="T47" i="9"/>
  <c r="AY47" i="9" s="1"/>
  <c r="AD47" i="9"/>
  <c r="AM47" i="9" s="1"/>
  <c r="U47" i="9"/>
  <c r="AZ47" i="9" s="1"/>
  <c r="P47" i="9"/>
  <c r="AU47" i="9" s="1"/>
  <c r="W47" i="9"/>
  <c r="BB47" i="9" s="1"/>
  <c r="AE47" i="9"/>
  <c r="R47" i="9"/>
  <c r="S47" i="9"/>
  <c r="AC47" i="9"/>
  <c r="AB107" i="9"/>
  <c r="AK107" i="9" s="1"/>
  <c r="AL106" i="9"/>
  <c r="AA105" i="9"/>
  <c r="AJ105" i="9" s="1"/>
  <c r="AH97" i="9"/>
  <c r="AH91" i="9"/>
  <c r="Y75" i="9"/>
  <c r="AH75" i="9" s="1"/>
  <c r="Z75" i="9"/>
  <c r="AB75" i="9"/>
  <c r="AK75" i="9" s="1"/>
  <c r="AB68" i="9"/>
  <c r="AJ50" i="9"/>
  <c r="AK43" i="9"/>
  <c r="AB34" i="9"/>
  <c r="Z34" i="9"/>
  <c r="AA34" i="9"/>
  <c r="AX46" i="9"/>
  <c r="AO46" i="9"/>
  <c r="N121" i="9"/>
  <c r="AS121" i="9" s="1"/>
  <c r="L121" i="9"/>
  <c r="AQ121" i="9" s="1"/>
  <c r="T121" i="9"/>
  <c r="AY121" i="9" s="1"/>
  <c r="P121" i="9"/>
  <c r="AU121" i="9" s="1"/>
  <c r="W121" i="9"/>
  <c r="BB121" i="9" s="1"/>
  <c r="S121" i="9"/>
  <c r="Q121" i="9"/>
  <c r="N89" i="9"/>
  <c r="AS89" i="9" s="1"/>
  <c r="V89" i="9"/>
  <c r="BA89" i="9" s="1"/>
  <c r="T89" i="9"/>
  <c r="AY89" i="9" s="1"/>
  <c r="R89" i="9"/>
  <c r="AW89" i="9" s="1"/>
  <c r="U89" i="9"/>
  <c r="AZ89" i="9" s="1"/>
  <c r="S89" i="9"/>
  <c r="P89" i="9"/>
  <c r="AU89" i="9" s="1"/>
  <c r="AD89" i="9"/>
  <c r="Q89" i="9"/>
  <c r="N57" i="9"/>
  <c r="AS57" i="9" s="1"/>
  <c r="W57" i="9"/>
  <c r="BB57" i="9" s="1"/>
  <c r="AC57" i="9"/>
  <c r="AL57" i="9" s="1"/>
  <c r="T57" i="9"/>
  <c r="AY57" i="9" s="1"/>
  <c r="P57" i="9"/>
  <c r="AU57" i="9" s="1"/>
  <c r="AE57" i="9"/>
  <c r="AN57" i="9" s="1"/>
  <c r="R57" i="9"/>
  <c r="AW57" i="9" s="1"/>
  <c r="Q57" i="9"/>
  <c r="S57" i="9"/>
  <c r="AJ57" i="9"/>
  <c r="AB51" i="9"/>
  <c r="AK51" i="9" s="1"/>
  <c r="O128" i="7"/>
  <c r="M119" i="9"/>
  <c r="AR119" i="9" s="1"/>
  <c r="M103" i="9"/>
  <c r="AR103" i="9" s="1"/>
  <c r="M87" i="9"/>
  <c r="AR87" i="9" s="1"/>
  <c r="M71" i="9"/>
  <c r="AR71" i="9" s="1"/>
  <c r="L55" i="9"/>
  <c r="AQ55" i="9" s="1"/>
  <c r="AN81" i="9"/>
  <c r="AM72" i="9"/>
  <c r="AL66" i="9"/>
  <c r="AN61" i="9"/>
  <c r="K31" i="9"/>
  <c r="K35" i="7"/>
  <c r="Q35" i="7" s="1"/>
  <c r="AA35" i="7" s="1"/>
  <c r="O105" i="7"/>
  <c r="L125" i="9"/>
  <c r="AQ125" i="9" s="1"/>
  <c r="M125" i="9"/>
  <c r="AR125" i="9" s="1"/>
  <c r="T122" i="9"/>
  <c r="AY122" i="9" s="1"/>
  <c r="O122" i="9"/>
  <c r="AT122" i="9" s="1"/>
  <c r="L109" i="9"/>
  <c r="AQ109" i="9" s="1"/>
  <c r="M109" i="9"/>
  <c r="AR109" i="9" s="1"/>
  <c r="L93" i="9"/>
  <c r="AQ93" i="9" s="1"/>
  <c r="M93" i="9"/>
  <c r="AR93" i="9" s="1"/>
  <c r="O90" i="9"/>
  <c r="AT90" i="9" s="1"/>
  <c r="W90" i="9"/>
  <c r="BB90" i="9" s="1"/>
  <c r="V77" i="9"/>
  <c r="BA77" i="9" s="1"/>
  <c r="L77" i="9"/>
  <c r="AQ77" i="9" s="1"/>
  <c r="M77" i="9"/>
  <c r="AR77" i="9" s="1"/>
  <c r="O74" i="9"/>
  <c r="AT74" i="9" s="1"/>
  <c r="T74" i="9"/>
  <c r="AY74" i="9" s="1"/>
  <c r="L61" i="9"/>
  <c r="AQ61" i="9" s="1"/>
  <c r="M61" i="9"/>
  <c r="AR61" i="9" s="1"/>
  <c r="O58" i="9"/>
  <c r="V58" i="9"/>
  <c r="BA58" i="9" s="1"/>
  <c r="L45" i="9"/>
  <c r="AQ45" i="9" s="1"/>
  <c r="U45" i="9"/>
  <c r="AZ45" i="9" s="1"/>
  <c r="M45" i="9"/>
  <c r="AR45" i="9" s="1"/>
  <c r="AL74" i="9"/>
  <c r="AM71" i="9"/>
  <c r="AB67" i="9"/>
  <c r="AK67" i="9" s="1"/>
  <c r="AM56" i="9"/>
  <c r="Z55" i="9"/>
  <c r="AH53" i="9"/>
  <c r="AA41" i="9"/>
  <c r="AA38" i="9"/>
  <c r="AA32" i="9"/>
  <c r="O126" i="7"/>
  <c r="Y126" i="7" s="1"/>
  <c r="M127" i="9"/>
  <c r="AR127" i="9" s="1"/>
  <c r="M111" i="9"/>
  <c r="AR111" i="9" s="1"/>
  <c r="M95" i="9"/>
  <c r="AR95" i="9" s="1"/>
  <c r="M79" i="9"/>
  <c r="AR79" i="9" s="1"/>
  <c r="L63" i="9"/>
  <c r="AQ63" i="9" s="1"/>
  <c r="L47" i="9"/>
  <c r="AQ47" i="9" s="1"/>
  <c r="O43" i="9"/>
  <c r="AT43" i="9" s="1"/>
  <c r="AL82" i="9"/>
  <c r="AA81" i="9"/>
  <c r="AJ81" i="9" s="1"/>
  <c r="Z43" i="9"/>
  <c r="L117" i="9"/>
  <c r="AQ117" i="9" s="1"/>
  <c r="M117" i="9"/>
  <c r="AR117" i="9" s="1"/>
  <c r="T114" i="9"/>
  <c r="AY114" i="9" s="1"/>
  <c r="O114" i="9"/>
  <c r="AT114" i="9" s="1"/>
  <c r="L101" i="9"/>
  <c r="AQ101" i="9" s="1"/>
  <c r="M101" i="9"/>
  <c r="AR101" i="9" s="1"/>
  <c r="L85" i="9"/>
  <c r="AQ85" i="9" s="1"/>
  <c r="T85" i="9"/>
  <c r="AY85" i="9" s="1"/>
  <c r="M85" i="9"/>
  <c r="AR85" i="9" s="1"/>
  <c r="O82" i="9"/>
  <c r="AT82" i="9" s="1"/>
  <c r="T82" i="9"/>
  <c r="AY82" i="9" s="1"/>
  <c r="W82" i="9"/>
  <c r="BB82" i="9" s="1"/>
  <c r="L69" i="9"/>
  <c r="AQ69" i="9" s="1"/>
  <c r="V69" i="9"/>
  <c r="BA69" i="9" s="1"/>
  <c r="M69" i="9"/>
  <c r="AR69" i="9" s="1"/>
  <c r="O66" i="9"/>
  <c r="AT66" i="9" s="1"/>
  <c r="V66" i="9"/>
  <c r="BA66" i="9" s="1"/>
  <c r="U53" i="9"/>
  <c r="AZ53" i="9" s="1"/>
  <c r="L53" i="9"/>
  <c r="AQ53" i="9" s="1"/>
  <c r="M53" i="9"/>
  <c r="AR53" i="9" s="1"/>
  <c r="O129" i="7"/>
  <c r="Y129" i="7" s="1"/>
  <c r="O125" i="7"/>
  <c r="Y125" i="7" s="1"/>
  <c r="O121" i="7"/>
  <c r="Y121" i="7" s="1"/>
  <c r="L123" i="9"/>
  <c r="AQ123" i="9" s="1"/>
  <c r="M123" i="9"/>
  <c r="N113" i="9"/>
  <c r="AS113" i="9" s="1"/>
  <c r="L113" i="9"/>
  <c r="AQ113" i="9" s="1"/>
  <c r="L107" i="9"/>
  <c r="AQ107" i="9" s="1"/>
  <c r="M107" i="9"/>
  <c r="N97" i="9"/>
  <c r="AS97" i="9" s="1"/>
  <c r="L97" i="9"/>
  <c r="AQ97" i="9" s="1"/>
  <c r="L91" i="9"/>
  <c r="AQ91" i="9" s="1"/>
  <c r="M91" i="9"/>
  <c r="W88" i="9"/>
  <c r="BB88" i="9" s="1"/>
  <c r="V78" i="9"/>
  <c r="BA78" i="9" s="1"/>
  <c r="U75" i="9"/>
  <c r="AZ75" i="9" s="1"/>
  <c r="L75" i="9"/>
  <c r="AQ75" i="9" s="1"/>
  <c r="M75" i="9"/>
  <c r="AR75" i="9" s="1"/>
  <c r="N65" i="9"/>
  <c r="AS65" i="9" s="1"/>
  <c r="U65" i="9"/>
  <c r="AZ65" i="9" s="1"/>
  <c r="U62" i="9"/>
  <c r="AZ62" i="9" s="1"/>
  <c r="W59" i="9"/>
  <c r="BB59" i="9" s="1"/>
  <c r="L59" i="9"/>
  <c r="AQ59" i="9" s="1"/>
  <c r="M59" i="9"/>
  <c r="V56" i="9"/>
  <c r="BA56" i="9" s="1"/>
  <c r="N49" i="9"/>
  <c r="AS49" i="9" s="1"/>
  <c r="T49" i="9"/>
  <c r="AY49" i="9" s="1"/>
  <c r="W49" i="9"/>
  <c r="BB49" i="9" s="1"/>
  <c r="W46" i="9"/>
  <c r="BB46" i="9" s="1"/>
  <c r="L43" i="9"/>
  <c r="AQ43" i="9" s="1"/>
  <c r="AN66" i="9"/>
  <c r="AL58" i="9"/>
  <c r="AH49" i="9"/>
  <c r="Q129" i="9"/>
  <c r="AV129" i="9" s="1"/>
  <c r="L129" i="9"/>
  <c r="AQ129" i="9" s="1"/>
  <c r="M129" i="9"/>
  <c r="N119" i="9"/>
  <c r="AS119" i="9" s="1"/>
  <c r="L119" i="9"/>
  <c r="AQ119" i="9" s="1"/>
  <c r="N103" i="9"/>
  <c r="AS103" i="9" s="1"/>
  <c r="L103" i="9"/>
  <c r="AQ103" i="9" s="1"/>
  <c r="N87" i="9"/>
  <c r="AS87" i="9" s="1"/>
  <c r="L87" i="9"/>
  <c r="AQ87" i="9" s="1"/>
  <c r="U87" i="9"/>
  <c r="AZ87" i="9" s="1"/>
  <c r="N84" i="9"/>
  <c r="U84" i="9"/>
  <c r="AZ84" i="9" s="1"/>
  <c r="N71" i="9"/>
  <c r="AS71" i="9" s="1"/>
  <c r="T71" i="9"/>
  <c r="AY71" i="9" s="1"/>
  <c r="L71" i="9"/>
  <c r="AQ71" i="9" s="1"/>
  <c r="W71" i="9"/>
  <c r="BB71" i="9" s="1"/>
  <c r="N68" i="9"/>
  <c r="AS68" i="9" s="1"/>
  <c r="W68" i="9"/>
  <c r="BB68" i="9" s="1"/>
  <c r="N55" i="9"/>
  <c r="AS55" i="9" s="1"/>
  <c r="V55" i="9"/>
  <c r="BA55" i="9" s="1"/>
  <c r="L49" i="9"/>
  <c r="AQ49" i="9" s="1"/>
  <c r="O45" i="9"/>
  <c r="AT45" i="9" s="1"/>
  <c r="O127" i="9"/>
  <c r="AT127" i="9" s="1"/>
  <c r="O121" i="9"/>
  <c r="AT121" i="9" s="1"/>
  <c r="O119" i="9"/>
  <c r="AT119" i="9" s="1"/>
  <c r="O113" i="9"/>
  <c r="AT113" i="9" s="1"/>
  <c r="O111" i="9"/>
  <c r="AT111" i="9" s="1"/>
  <c r="O105" i="9"/>
  <c r="AT105" i="9" s="1"/>
  <c r="O103" i="9"/>
  <c r="AT103" i="9" s="1"/>
  <c r="O97" i="9"/>
  <c r="AT97" i="9" s="1"/>
  <c r="O95" i="9"/>
  <c r="AT95" i="9" s="1"/>
  <c r="O89" i="9"/>
  <c r="AT89" i="9" s="1"/>
  <c r="O87" i="9"/>
  <c r="AT87" i="9" s="1"/>
  <c r="O81" i="9"/>
  <c r="AT81" i="9" s="1"/>
  <c r="O79" i="9"/>
  <c r="AT79" i="9" s="1"/>
  <c r="O73" i="9"/>
  <c r="AT73" i="9" s="1"/>
  <c r="O71" i="9"/>
  <c r="AT71" i="9" s="1"/>
  <c r="O65" i="9"/>
  <c r="AT65" i="9" s="1"/>
  <c r="O63" i="9"/>
  <c r="AT63" i="9" s="1"/>
  <c r="O57" i="9"/>
  <c r="AT57" i="9" s="1"/>
  <c r="O55" i="9"/>
  <c r="AT55" i="9" s="1"/>
  <c r="O49" i="9"/>
  <c r="AT49" i="9" s="1"/>
  <c r="O47" i="9"/>
  <c r="AT47" i="9" s="1"/>
  <c r="N43" i="9"/>
  <c r="AS43" i="9" s="1"/>
  <c r="M89" i="9"/>
  <c r="AR89" i="9" s="1"/>
  <c r="M81" i="9"/>
  <c r="AR81" i="9" s="1"/>
  <c r="M73" i="9"/>
  <c r="AR73" i="9" s="1"/>
  <c r="M65" i="9"/>
  <c r="AR65" i="9" s="1"/>
  <c r="M63" i="9"/>
  <c r="M57" i="9"/>
  <c r="AR57" i="9" s="1"/>
  <c r="M55" i="9"/>
  <c r="M49" i="9"/>
  <c r="AR49" i="9" s="1"/>
  <c r="M47" i="9"/>
  <c r="M43" i="9"/>
  <c r="N129" i="9"/>
  <c r="AS129" i="9" s="1"/>
  <c r="N125" i="9"/>
  <c r="AS125" i="9" s="1"/>
  <c r="N123" i="9"/>
  <c r="AS123" i="9" s="1"/>
  <c r="N117" i="9"/>
  <c r="AS117" i="9" s="1"/>
  <c r="N115" i="9"/>
  <c r="AS115" i="9" s="1"/>
  <c r="N109" i="9"/>
  <c r="AS109" i="9" s="1"/>
  <c r="N107" i="9"/>
  <c r="AS107" i="9" s="1"/>
  <c r="N101" i="9"/>
  <c r="AS101" i="9" s="1"/>
  <c r="N99" i="9"/>
  <c r="AS99" i="9" s="1"/>
  <c r="N93" i="9"/>
  <c r="AS93" i="9" s="1"/>
  <c r="N91" i="9"/>
  <c r="AS91" i="9" s="1"/>
  <c r="N85" i="9"/>
  <c r="AS85" i="9" s="1"/>
  <c r="N83" i="9"/>
  <c r="AS83" i="9" s="1"/>
  <c r="N77" i="9"/>
  <c r="AS77" i="9" s="1"/>
  <c r="N75" i="9"/>
  <c r="AS75" i="9" s="1"/>
  <c r="N69" i="9"/>
  <c r="AS69" i="9" s="1"/>
  <c r="N67" i="9"/>
  <c r="AS67" i="9" s="1"/>
  <c r="N61" i="9"/>
  <c r="AS61" i="9" s="1"/>
  <c r="N59" i="9"/>
  <c r="AS59" i="9" s="1"/>
  <c r="N53" i="9"/>
  <c r="AS53" i="9" s="1"/>
  <c r="N51" i="9"/>
  <c r="AS51" i="9" s="1"/>
  <c r="N45" i="9"/>
  <c r="AS45" i="9" s="1"/>
  <c r="O102" i="7"/>
  <c r="Y102" i="7" s="1"/>
  <c r="O89" i="7"/>
  <c r="Y89" i="7" s="1"/>
  <c r="K34" i="9"/>
  <c r="V34" i="9" s="1"/>
  <c r="BA34" i="9" s="1"/>
  <c r="K38" i="7"/>
  <c r="M32" i="9"/>
  <c r="U31" i="9"/>
  <c r="AZ31" i="9" s="1"/>
  <c r="U38" i="9"/>
  <c r="AZ38" i="9" s="1"/>
  <c r="K70" i="7"/>
  <c r="K128" i="7"/>
  <c r="W95" i="7"/>
  <c r="BK32" i="9"/>
  <c r="BK33" i="9"/>
  <c r="BI33" i="9"/>
  <c r="P30" i="9" s="1"/>
  <c r="BI32" i="9"/>
  <c r="L32" i="9" s="1"/>
  <c r="K56" i="7"/>
  <c r="K61" i="7"/>
  <c r="K66" i="7"/>
  <c r="K77" i="7"/>
  <c r="K82" i="7"/>
  <c r="K93" i="7"/>
  <c r="K98" i="7"/>
  <c r="K109" i="7"/>
  <c r="K114" i="7"/>
  <c r="K125" i="7"/>
  <c r="V34" i="7"/>
  <c r="W126" i="7"/>
  <c r="W118" i="7"/>
  <c r="W110" i="7"/>
  <c r="W102" i="7"/>
  <c r="W94" i="7"/>
  <c r="W86" i="7"/>
  <c r="W78" i="7"/>
  <c r="W70" i="7"/>
  <c r="W62" i="7"/>
  <c r="W54" i="7"/>
  <c r="W46" i="7"/>
  <c r="V42" i="7"/>
  <c r="K114" i="9"/>
  <c r="K106" i="9"/>
  <c r="K98" i="9"/>
  <c r="K90" i="9"/>
  <c r="K82" i="9"/>
  <c r="K74" i="9"/>
  <c r="K58" i="9"/>
  <c r="K47" i="9"/>
  <c r="Y128" i="9"/>
  <c r="AA128" i="9"/>
  <c r="AJ128" i="9" s="1"/>
  <c r="Z128" i="9"/>
  <c r="AB128" i="9"/>
  <c r="Y126" i="9"/>
  <c r="AA126" i="9"/>
  <c r="Z126" i="9"/>
  <c r="AB126" i="9"/>
  <c r="Y122" i="9"/>
  <c r="AA122" i="9"/>
  <c r="AJ122" i="9" s="1"/>
  <c r="Z122" i="9"/>
  <c r="AB122" i="9"/>
  <c r="AK122" i="9" s="1"/>
  <c r="Y118" i="9"/>
  <c r="AA118" i="9"/>
  <c r="Z118" i="9"/>
  <c r="AB118" i="9"/>
  <c r="Y114" i="9"/>
  <c r="AA114" i="9"/>
  <c r="AJ114" i="9" s="1"/>
  <c r="Z114" i="9"/>
  <c r="AB114" i="9"/>
  <c r="AK114" i="9" s="1"/>
  <c r="Y110" i="9"/>
  <c r="AA110" i="9"/>
  <c r="Z110" i="9"/>
  <c r="AB110" i="9"/>
  <c r="Y106" i="9"/>
  <c r="AA106" i="9"/>
  <c r="AJ106" i="9" s="1"/>
  <c r="Z106" i="9"/>
  <c r="AB106" i="9"/>
  <c r="AK106" i="9" s="1"/>
  <c r="Y102" i="9"/>
  <c r="AA102" i="9"/>
  <c r="Z102" i="9"/>
  <c r="AB102" i="9"/>
  <c r="Y98" i="9"/>
  <c r="AA98" i="9"/>
  <c r="AJ98" i="9" s="1"/>
  <c r="Z98" i="9"/>
  <c r="AB98" i="9"/>
  <c r="AK98" i="9" s="1"/>
  <c r="Y94" i="9"/>
  <c r="AA94" i="9"/>
  <c r="Z94" i="9"/>
  <c r="AB94" i="9"/>
  <c r="Y90" i="9"/>
  <c r="AA90" i="9"/>
  <c r="AJ90" i="9" s="1"/>
  <c r="Z90" i="9"/>
  <c r="AB90" i="9"/>
  <c r="Y86" i="9"/>
  <c r="AA86" i="9"/>
  <c r="Z86" i="9"/>
  <c r="AB86" i="9"/>
  <c r="Y82" i="9"/>
  <c r="AA82" i="9"/>
  <c r="AJ82" i="9" s="1"/>
  <c r="Z82" i="9"/>
  <c r="AB82" i="9"/>
  <c r="AK82" i="9" s="1"/>
  <c r="Y78" i="9"/>
  <c r="AA78" i="9"/>
  <c r="Z78" i="9"/>
  <c r="AB78" i="9"/>
  <c r="Y74" i="9"/>
  <c r="AA74" i="9"/>
  <c r="AJ74" i="9" s="1"/>
  <c r="Z74" i="9"/>
  <c r="AB74" i="9"/>
  <c r="AK74" i="9" s="1"/>
  <c r="Y70" i="9"/>
  <c r="AA70" i="9"/>
  <c r="Z70" i="9"/>
  <c r="AB70" i="9"/>
  <c r="Y66" i="9"/>
  <c r="AB66" i="9"/>
  <c r="Z66" i="9"/>
  <c r="Y62" i="9"/>
  <c r="AB62" i="9"/>
  <c r="Z62" i="9"/>
  <c r="Y58" i="9"/>
  <c r="AB58" i="9"/>
  <c r="Z58" i="9"/>
  <c r="Y54" i="9"/>
  <c r="AB54" i="9"/>
  <c r="Z54" i="9"/>
  <c r="Y50" i="9"/>
  <c r="AB50" i="9"/>
  <c r="Z50" i="9"/>
  <c r="Y46" i="9"/>
  <c r="AB46" i="9"/>
  <c r="Z46" i="9"/>
  <c r="Y42" i="9"/>
  <c r="AB42" i="9"/>
  <c r="AK42" i="9" s="1"/>
  <c r="Z42" i="9"/>
  <c r="Z121" i="7"/>
  <c r="U121" i="7"/>
  <c r="Z116" i="7"/>
  <c r="U116" i="7"/>
  <c r="R31" i="9"/>
  <c r="Z124" i="7"/>
  <c r="U124" i="7"/>
  <c r="Y122" i="7"/>
  <c r="T122" i="7"/>
  <c r="O114" i="7"/>
  <c r="Q114" i="7"/>
  <c r="AA114" i="7" s="1"/>
  <c r="S114" i="7"/>
  <c r="P114" i="7"/>
  <c r="O111" i="7"/>
  <c r="P111" i="7"/>
  <c r="R111" i="7"/>
  <c r="Q88" i="7"/>
  <c r="AA88" i="7" s="1"/>
  <c r="O88" i="7"/>
  <c r="R88" i="7"/>
  <c r="P88" i="7"/>
  <c r="T86" i="7"/>
  <c r="Y86" i="7"/>
  <c r="O73" i="7"/>
  <c r="Q73" i="7"/>
  <c r="AA73" i="7" s="1"/>
  <c r="S73" i="7"/>
  <c r="Z60" i="7"/>
  <c r="U60" i="7"/>
  <c r="Y58" i="7"/>
  <c r="T58" i="7"/>
  <c r="K40" i="9"/>
  <c r="U40" i="9" s="1"/>
  <c r="AZ40" i="9" s="1"/>
  <c r="K44" i="7"/>
  <c r="W30" i="9"/>
  <c r="BB30" i="9" s="1"/>
  <c r="W40" i="9"/>
  <c r="BB40" i="9" s="1"/>
  <c r="W119" i="7"/>
  <c r="W111" i="7"/>
  <c r="W79" i="7"/>
  <c r="W55" i="7"/>
  <c r="K51" i="9"/>
  <c r="Z105" i="7"/>
  <c r="K36" i="7"/>
  <c r="P36" i="7" s="1"/>
  <c r="K32" i="9"/>
  <c r="K38" i="9"/>
  <c r="M38" i="9" s="1"/>
  <c r="K42" i="7"/>
  <c r="E18" i="8"/>
  <c r="V19" i="8" s="1"/>
  <c r="BI34" i="9"/>
  <c r="T30" i="9" s="1"/>
  <c r="AY30" i="9" s="1"/>
  <c r="N32" i="9"/>
  <c r="N30" i="9"/>
  <c r="V32" i="9"/>
  <c r="BA32" i="9" s="1"/>
  <c r="V31" i="9"/>
  <c r="BA31" i="9" s="1"/>
  <c r="R32" i="9"/>
  <c r="V30" i="9"/>
  <c r="BA30" i="9" s="1"/>
  <c r="N31" i="9"/>
  <c r="L30" i="9"/>
  <c r="T32" i="9"/>
  <c r="AY32" i="9" s="1"/>
  <c r="K52" i="7"/>
  <c r="K57" i="7"/>
  <c r="K68" i="7"/>
  <c r="K73" i="7"/>
  <c r="K84" i="7"/>
  <c r="K89" i="7"/>
  <c r="K100" i="7"/>
  <c r="K105" i="7"/>
  <c r="K116" i="7"/>
  <c r="K121" i="7"/>
  <c r="K130" i="7"/>
  <c r="V130" i="7"/>
  <c r="V127" i="7"/>
  <c r="V122" i="7"/>
  <c r="V114" i="7"/>
  <c r="V106" i="7"/>
  <c r="V103" i="7"/>
  <c r="V98" i="7"/>
  <c r="V90" i="7"/>
  <c r="V82" i="7"/>
  <c r="V74" i="7"/>
  <c r="V66" i="7"/>
  <c r="V58" i="7"/>
  <c r="V50" i="7"/>
  <c r="W43" i="7"/>
  <c r="W42" i="7"/>
  <c r="V38" i="7"/>
  <c r="U94" i="7"/>
  <c r="K119" i="9"/>
  <c r="K111" i="9"/>
  <c r="K103" i="9"/>
  <c r="K95" i="9"/>
  <c r="K87" i="9"/>
  <c r="K79" i="9"/>
  <c r="K71" i="9"/>
  <c r="K55" i="9"/>
  <c r="Z132" i="7"/>
  <c r="U132" i="7"/>
  <c r="Z56" i="7"/>
  <c r="U56" i="7"/>
  <c r="K36" i="9"/>
  <c r="K39" i="7"/>
  <c r="K35" i="9"/>
  <c r="Q35" i="9" s="1"/>
  <c r="K65" i="7"/>
  <c r="Z100" i="7"/>
  <c r="U100" i="7"/>
  <c r="Z89" i="7"/>
  <c r="U89" i="7"/>
  <c r="K37" i="7"/>
  <c r="K33" i="9"/>
  <c r="V33" i="9" s="1"/>
  <c r="BA33" i="9" s="1"/>
  <c r="K43" i="7"/>
  <c r="K39" i="9"/>
  <c r="Z40" i="7"/>
  <c r="U40" i="7"/>
  <c r="K41" i="9"/>
  <c r="V41" i="9" s="1"/>
  <c r="BA41" i="9" s="1"/>
  <c r="K45" i="7"/>
  <c r="K41" i="7"/>
  <c r="K37" i="9"/>
  <c r="W37" i="9" s="1"/>
  <c r="BB37" i="9" s="1"/>
  <c r="K53" i="7"/>
  <c r="K58" i="7"/>
  <c r="K64" i="7"/>
  <c r="K69" i="7"/>
  <c r="K74" i="7"/>
  <c r="K80" i="7"/>
  <c r="K85" i="7"/>
  <c r="K90" i="7"/>
  <c r="K96" i="7"/>
  <c r="K101" i="7"/>
  <c r="K106" i="7"/>
  <c r="K112" i="7"/>
  <c r="K117" i="7"/>
  <c r="K122" i="7"/>
  <c r="U110" i="7"/>
  <c r="K43" i="9"/>
  <c r="Z84" i="7"/>
  <c r="U84" i="7"/>
  <c r="Z73" i="7"/>
  <c r="U73" i="7"/>
  <c r="Z68" i="7"/>
  <c r="U68" i="7"/>
  <c r="AR129" i="9"/>
  <c r="AI129" i="9"/>
  <c r="AK127" i="9"/>
  <c r="AR123" i="9"/>
  <c r="AI123" i="9"/>
  <c r="AR115" i="9"/>
  <c r="AI115" i="9"/>
  <c r="AR107" i="9"/>
  <c r="AI107" i="9"/>
  <c r="AI99" i="9"/>
  <c r="AR91" i="9"/>
  <c r="AI91" i="9"/>
  <c r="AR83" i="9"/>
  <c r="AI83" i="9"/>
  <c r="AI75" i="9"/>
  <c r="AJ68" i="9"/>
  <c r="AT58" i="9"/>
  <c r="AK58" i="9"/>
  <c r="AS52" i="9"/>
  <c r="AJ52" i="9"/>
  <c r="AT50" i="9"/>
  <c r="AK50" i="9"/>
  <c r="AS44" i="9"/>
  <c r="M41" i="9"/>
  <c r="Y40" i="9"/>
  <c r="AA40" i="9"/>
  <c r="BJ33" i="9"/>
  <c r="Q31" i="9" s="1"/>
  <c r="O130" i="7"/>
  <c r="Q130" i="7"/>
  <c r="AA130" i="7" s="1"/>
  <c r="O127" i="7"/>
  <c r="P127" i="7"/>
  <c r="Q104" i="7"/>
  <c r="AA104" i="7" s="1"/>
  <c r="O104" i="7"/>
  <c r="O66" i="7"/>
  <c r="Q66" i="7"/>
  <c r="AA66" i="7" s="1"/>
  <c r="O63" i="7"/>
  <c r="P63" i="7"/>
  <c r="O51" i="7"/>
  <c r="P51" i="7"/>
  <c r="O48" i="7"/>
  <c r="Q48" i="7"/>
  <c r="AA48" i="7" s="1"/>
  <c r="P48" i="7"/>
  <c r="O37" i="7"/>
  <c r="Y33" i="9"/>
  <c r="AA33" i="9"/>
  <c r="AC33" i="9"/>
  <c r="AE33" i="9"/>
  <c r="AF33" i="9"/>
  <c r="AA129" i="9"/>
  <c r="AB125" i="9"/>
  <c r="AK125" i="9" s="1"/>
  <c r="AA123" i="9"/>
  <c r="AB121" i="9"/>
  <c r="AK121" i="9" s="1"/>
  <c r="AA119" i="9"/>
  <c r="AJ119" i="9" s="1"/>
  <c r="AB117" i="9"/>
  <c r="AK117" i="9" s="1"/>
  <c r="AA115" i="9"/>
  <c r="AJ115" i="9" s="1"/>
  <c r="AB113" i="9"/>
  <c r="AK113" i="9" s="1"/>
  <c r="AA111" i="9"/>
  <c r="AJ111" i="9" s="1"/>
  <c r="AB109" i="9"/>
  <c r="AK109" i="9" s="1"/>
  <c r="AA107" i="9"/>
  <c r="AJ107" i="9" s="1"/>
  <c r="AB105" i="9"/>
  <c r="AK105" i="9" s="1"/>
  <c r="AA103" i="9"/>
  <c r="AB101" i="9"/>
  <c r="AK101" i="9" s="1"/>
  <c r="AA99" i="9"/>
  <c r="AB97" i="9"/>
  <c r="AA95" i="9"/>
  <c r="AJ95" i="9" s="1"/>
  <c r="AB93" i="9"/>
  <c r="AK93" i="9" s="1"/>
  <c r="AA91" i="9"/>
  <c r="AB89" i="9"/>
  <c r="AK89" i="9" s="1"/>
  <c r="AA87" i="9"/>
  <c r="AJ87" i="9" s="1"/>
  <c r="AB85" i="9"/>
  <c r="AK85" i="9" s="1"/>
  <c r="AA83" i="9"/>
  <c r="AJ83" i="9" s="1"/>
  <c r="AB81" i="9"/>
  <c r="AK81" i="9" s="1"/>
  <c r="AA79" i="9"/>
  <c r="AJ79" i="9" s="1"/>
  <c r="AB77" i="9"/>
  <c r="AK77" i="9" s="1"/>
  <c r="AA75" i="9"/>
  <c r="AJ75" i="9" s="1"/>
  <c r="AB73" i="9"/>
  <c r="AK73" i="9" s="1"/>
  <c r="AA71" i="9"/>
  <c r="AJ71" i="9" s="1"/>
  <c r="Y37" i="9"/>
  <c r="AA37" i="9"/>
  <c r="AB37" i="9"/>
  <c r="AA36" i="9"/>
  <c r="Z35" i="9"/>
  <c r="AB35" i="9"/>
  <c r="Y35" i="9"/>
  <c r="Z31" i="9"/>
  <c r="AB31" i="9"/>
  <c r="Y31" i="9"/>
  <c r="Q120" i="7"/>
  <c r="AA120" i="7" s="1"/>
  <c r="O120" i="7"/>
  <c r="O82" i="7"/>
  <c r="Q82" i="7"/>
  <c r="AA82" i="7" s="1"/>
  <c r="O79" i="7"/>
  <c r="P79" i="7"/>
  <c r="Q56" i="7"/>
  <c r="AA56" i="7" s="1"/>
  <c r="O56" i="7"/>
  <c r="O40" i="7"/>
  <c r="Q40" i="7"/>
  <c r="AA40" i="7" s="1"/>
  <c r="BL32" i="9"/>
  <c r="O30" i="9" s="1"/>
  <c r="BL33" i="9"/>
  <c r="S31" i="9" s="1"/>
  <c r="Z69" i="9"/>
  <c r="AI69" i="9" s="1"/>
  <c r="AB69" i="9"/>
  <c r="AK69" i="9" s="1"/>
  <c r="AL67" i="9"/>
  <c r="Y67" i="9"/>
  <c r="AH67" i="9" s="1"/>
  <c r="AA67" i="9"/>
  <c r="Z65" i="9"/>
  <c r="AI65" i="9" s="1"/>
  <c r="AB65" i="9"/>
  <c r="AK65" i="9" s="1"/>
  <c r="AL63" i="9"/>
  <c r="Y63" i="9"/>
  <c r="AH63" i="9" s="1"/>
  <c r="AA63" i="9"/>
  <c r="AJ63" i="9" s="1"/>
  <c r="Z61" i="9"/>
  <c r="AB61" i="9"/>
  <c r="AK61" i="9" s="1"/>
  <c r="AL59" i="9"/>
  <c r="Y59" i="9"/>
  <c r="AH59" i="9" s="1"/>
  <c r="AA59" i="9"/>
  <c r="AJ59" i="9" s="1"/>
  <c r="Z57" i="9"/>
  <c r="AI57" i="9" s="1"/>
  <c r="AB57" i="9"/>
  <c r="AK57" i="9" s="1"/>
  <c r="AL55" i="9"/>
  <c r="Y55" i="9"/>
  <c r="AH55" i="9" s="1"/>
  <c r="AA55" i="9"/>
  <c r="AJ55" i="9" s="1"/>
  <c r="Z53" i="9"/>
  <c r="AI53" i="9" s="1"/>
  <c r="AB53" i="9"/>
  <c r="AK53" i="9" s="1"/>
  <c r="AL51" i="9"/>
  <c r="Y51" i="9"/>
  <c r="AH51" i="9" s="1"/>
  <c r="AA51" i="9"/>
  <c r="AJ51" i="9" s="1"/>
  <c r="Z49" i="9"/>
  <c r="AI49" i="9" s="1"/>
  <c r="AB49" i="9"/>
  <c r="AK49" i="9" s="1"/>
  <c r="AL47" i="9"/>
  <c r="Y47" i="9"/>
  <c r="AH47" i="9" s="1"/>
  <c r="AA47" i="9"/>
  <c r="AJ47" i="9" s="1"/>
  <c r="Z45" i="9"/>
  <c r="AI45" i="9" s="1"/>
  <c r="AB45" i="9"/>
  <c r="AK45" i="9" s="1"/>
  <c r="AL43" i="9"/>
  <c r="Y43" i="9"/>
  <c r="AH43" i="9" s="1"/>
  <c r="AA43" i="9"/>
  <c r="AJ43" i="9" s="1"/>
  <c r="Z40" i="9"/>
  <c r="AX52" i="9"/>
  <c r="AO52" i="9"/>
  <c r="O98" i="7"/>
  <c r="Q98" i="7"/>
  <c r="AA98" i="7" s="1"/>
  <c r="O95" i="7"/>
  <c r="P95" i="7"/>
  <c r="Q72" i="7"/>
  <c r="AA72" i="7" s="1"/>
  <c r="O72" i="7"/>
  <c r="O57" i="7"/>
  <c r="P57" i="7"/>
  <c r="M40" i="9"/>
  <c r="P35" i="7"/>
  <c r="O131" i="7"/>
  <c r="P131" i="7"/>
  <c r="Q124" i="7"/>
  <c r="AA124" i="7" s="1"/>
  <c r="O115" i="7"/>
  <c r="P115" i="7"/>
  <c r="Q108" i="7"/>
  <c r="AA108" i="7" s="1"/>
  <c r="O99" i="7"/>
  <c r="P99" i="7"/>
  <c r="Q92" i="7"/>
  <c r="AA92" i="7" s="1"/>
  <c r="O83" i="7"/>
  <c r="P83" i="7"/>
  <c r="Q76" i="7"/>
  <c r="AA76" i="7" s="1"/>
  <c r="O67" i="7"/>
  <c r="P67" i="7"/>
  <c r="Q60" i="7"/>
  <c r="AA60" i="7" s="1"/>
  <c r="P43" i="7"/>
  <c r="W31" i="9"/>
  <c r="BB31" i="9" s="1"/>
  <c r="AD31" i="9"/>
  <c r="AF31" i="9"/>
  <c r="O124" i="9"/>
  <c r="T124" i="9"/>
  <c r="AY124" i="9" s="1"/>
  <c r="R124" i="9"/>
  <c r="O116" i="9"/>
  <c r="T116" i="9"/>
  <c r="AY116" i="9" s="1"/>
  <c r="R116" i="9"/>
  <c r="T108" i="9"/>
  <c r="AY108" i="9" s="1"/>
  <c r="R108" i="9"/>
  <c r="T100" i="9"/>
  <c r="AY100" i="9" s="1"/>
  <c r="R100" i="9"/>
  <c r="T92" i="9"/>
  <c r="AY92" i="9" s="1"/>
  <c r="R92" i="9"/>
  <c r="T84" i="9"/>
  <c r="AY84" i="9" s="1"/>
  <c r="R84" i="9"/>
  <c r="T76" i="9"/>
  <c r="AY76" i="9" s="1"/>
  <c r="R76" i="9"/>
  <c r="T68" i="9"/>
  <c r="AY68" i="9" s="1"/>
  <c r="R68" i="9"/>
  <c r="T60" i="9"/>
  <c r="AY60" i="9" s="1"/>
  <c r="R60" i="9"/>
  <c r="T52" i="9"/>
  <c r="AY52" i="9" s="1"/>
  <c r="R52" i="9"/>
  <c r="T44" i="9"/>
  <c r="AY44" i="9" s="1"/>
  <c r="R44" i="9"/>
  <c r="P34" i="9"/>
  <c r="AL50" i="9"/>
  <c r="AL46" i="9"/>
  <c r="O35" i="7"/>
  <c r="Q128" i="7"/>
  <c r="AA128" i="7" s="1"/>
  <c r="O119" i="7"/>
  <c r="P119" i="7"/>
  <c r="Q112" i="7"/>
  <c r="AA112" i="7" s="1"/>
  <c r="O103" i="7"/>
  <c r="P103" i="7"/>
  <c r="Q96" i="7"/>
  <c r="AA96" i="7" s="1"/>
  <c r="O87" i="7"/>
  <c r="P87" i="7"/>
  <c r="Q80" i="7"/>
  <c r="AA80" i="7" s="1"/>
  <c r="O71" i="7"/>
  <c r="P71" i="7"/>
  <c r="Q64" i="7"/>
  <c r="AA64" i="7" s="1"/>
  <c r="O55" i="7"/>
  <c r="P55" i="7"/>
  <c r="O52" i="7"/>
  <c r="Q52" i="7"/>
  <c r="AA52" i="7" s="1"/>
  <c r="O47" i="7"/>
  <c r="P47" i="7"/>
  <c r="O41" i="7"/>
  <c r="O36" i="7"/>
  <c r="Q36" i="7"/>
  <c r="AA36" i="7" s="1"/>
  <c r="L126" i="9"/>
  <c r="M126" i="9"/>
  <c r="N126" i="9"/>
  <c r="O126" i="9"/>
  <c r="T126" i="9"/>
  <c r="AY126" i="9" s="1"/>
  <c r="R126" i="9"/>
  <c r="L118" i="9"/>
  <c r="M118" i="9"/>
  <c r="N118" i="9"/>
  <c r="O118" i="9"/>
  <c r="T118" i="9"/>
  <c r="AY118" i="9" s="1"/>
  <c r="R118" i="9"/>
  <c r="L110" i="9"/>
  <c r="M110" i="9"/>
  <c r="N110" i="9"/>
  <c r="O110" i="9"/>
  <c r="T110" i="9"/>
  <c r="AY110" i="9" s="1"/>
  <c r="R110" i="9"/>
  <c r="L102" i="9"/>
  <c r="M102" i="9"/>
  <c r="N102" i="9"/>
  <c r="O102" i="9"/>
  <c r="T102" i="9"/>
  <c r="AY102" i="9" s="1"/>
  <c r="R102" i="9"/>
  <c r="L94" i="9"/>
  <c r="M94" i="9"/>
  <c r="N94" i="9"/>
  <c r="O94" i="9"/>
  <c r="T94" i="9"/>
  <c r="AY94" i="9" s="1"/>
  <c r="R94" i="9"/>
  <c r="L86" i="9"/>
  <c r="M86" i="9"/>
  <c r="N86" i="9"/>
  <c r="O86" i="9"/>
  <c r="T86" i="9"/>
  <c r="AY86" i="9" s="1"/>
  <c r="R86" i="9"/>
  <c r="L78" i="9"/>
  <c r="M78" i="9"/>
  <c r="N78" i="9"/>
  <c r="O78" i="9"/>
  <c r="T78" i="9"/>
  <c r="AY78" i="9" s="1"/>
  <c r="R78" i="9"/>
  <c r="L70" i="9"/>
  <c r="M70" i="9"/>
  <c r="N70" i="9"/>
  <c r="O70" i="9"/>
  <c r="T70" i="9"/>
  <c r="AY70" i="9" s="1"/>
  <c r="R70" i="9"/>
  <c r="L62" i="9"/>
  <c r="M62" i="9"/>
  <c r="N62" i="9"/>
  <c r="O62" i="9"/>
  <c r="T62" i="9"/>
  <c r="AY62" i="9" s="1"/>
  <c r="R62" i="9"/>
  <c r="L54" i="9"/>
  <c r="M54" i="9"/>
  <c r="N54" i="9"/>
  <c r="O54" i="9"/>
  <c r="T54" i="9"/>
  <c r="AY54" i="9" s="1"/>
  <c r="R54" i="9"/>
  <c r="L46" i="9"/>
  <c r="M46" i="9"/>
  <c r="N46" i="9"/>
  <c r="O46" i="9"/>
  <c r="T46" i="9"/>
  <c r="AY46" i="9" s="1"/>
  <c r="R46" i="9"/>
  <c r="T38" i="9"/>
  <c r="AY38" i="9" s="1"/>
  <c r="P38" i="9"/>
  <c r="K34" i="7"/>
  <c r="Q34" i="7" s="1"/>
  <c r="AA34" i="7" s="1"/>
  <c r="Q132" i="7"/>
  <c r="AA132" i="7" s="1"/>
  <c r="O124" i="7"/>
  <c r="O123" i="7"/>
  <c r="P123" i="7"/>
  <c r="Q116" i="7"/>
  <c r="AA116" i="7" s="1"/>
  <c r="O108" i="7"/>
  <c r="O107" i="7"/>
  <c r="P107" i="7"/>
  <c r="Q100" i="7"/>
  <c r="AA100" i="7" s="1"/>
  <c r="O92" i="7"/>
  <c r="O91" i="7"/>
  <c r="P91" i="7"/>
  <c r="Q84" i="7"/>
  <c r="AA84" i="7" s="1"/>
  <c r="O76" i="7"/>
  <c r="O75" i="7"/>
  <c r="P75" i="7"/>
  <c r="Q68" i="7"/>
  <c r="AA68" i="7" s="1"/>
  <c r="O60" i="7"/>
  <c r="O59" i="7"/>
  <c r="P59" i="7"/>
  <c r="P39" i="7"/>
  <c r="M30" i="9"/>
  <c r="L128" i="9"/>
  <c r="M128" i="9"/>
  <c r="Q128" i="9"/>
  <c r="T128" i="9"/>
  <c r="AY128" i="9" s="1"/>
  <c r="L120" i="9"/>
  <c r="M120" i="9"/>
  <c r="N120" i="9"/>
  <c r="T120" i="9"/>
  <c r="AY120" i="9" s="1"/>
  <c r="R120" i="9"/>
  <c r="L112" i="9"/>
  <c r="M112" i="9"/>
  <c r="N112" i="9"/>
  <c r="T112" i="9"/>
  <c r="AY112" i="9" s="1"/>
  <c r="R112" i="9"/>
  <c r="L104" i="9"/>
  <c r="M104" i="9"/>
  <c r="N104" i="9"/>
  <c r="T104" i="9"/>
  <c r="AY104" i="9" s="1"/>
  <c r="R104" i="9"/>
  <c r="L96" i="9"/>
  <c r="M96" i="9"/>
  <c r="N96" i="9"/>
  <c r="T96" i="9"/>
  <c r="AY96" i="9" s="1"/>
  <c r="R96" i="9"/>
  <c r="L88" i="9"/>
  <c r="M88" i="9"/>
  <c r="N88" i="9"/>
  <c r="T88" i="9"/>
  <c r="AY88" i="9" s="1"/>
  <c r="R88" i="9"/>
  <c r="L80" i="9"/>
  <c r="M80" i="9"/>
  <c r="N80" i="9"/>
  <c r="T80" i="9"/>
  <c r="AY80" i="9" s="1"/>
  <c r="R80" i="9"/>
  <c r="L72" i="9"/>
  <c r="M72" i="9"/>
  <c r="N72" i="9"/>
  <c r="T72" i="9"/>
  <c r="AY72" i="9" s="1"/>
  <c r="R72" i="9"/>
  <c r="L64" i="9"/>
  <c r="M64" i="9"/>
  <c r="N64" i="9"/>
  <c r="T64" i="9"/>
  <c r="AY64" i="9" s="1"/>
  <c r="R64" i="9"/>
  <c r="L56" i="9"/>
  <c r="M56" i="9"/>
  <c r="N56" i="9"/>
  <c r="T56" i="9"/>
  <c r="AY56" i="9" s="1"/>
  <c r="R56" i="9"/>
  <c r="L48" i="9"/>
  <c r="M48" i="9"/>
  <c r="N48" i="9"/>
  <c r="T48" i="9"/>
  <c r="AY48" i="9" s="1"/>
  <c r="R48" i="9"/>
  <c r="L42" i="9"/>
  <c r="M42" i="9"/>
  <c r="N42" i="9"/>
  <c r="T42" i="9"/>
  <c r="AY42" i="9" s="1"/>
  <c r="P42" i="9"/>
  <c r="R30" i="9"/>
  <c r="R122" i="9"/>
  <c r="R114" i="9"/>
  <c r="U30" i="9"/>
  <c r="AZ30" i="9" s="1"/>
  <c r="M31" i="9"/>
  <c r="L124" i="9"/>
  <c r="M124" i="9"/>
  <c r="L116" i="9"/>
  <c r="M116" i="9"/>
  <c r="L108" i="9"/>
  <c r="M108" i="9"/>
  <c r="L100" i="9"/>
  <c r="M100" i="9"/>
  <c r="L92" i="9"/>
  <c r="M92" i="9"/>
  <c r="L84" i="9"/>
  <c r="M84" i="9"/>
  <c r="L76" i="9"/>
  <c r="M76" i="9"/>
  <c r="L68" i="9"/>
  <c r="M68" i="9"/>
  <c r="L60" i="9"/>
  <c r="M60" i="9"/>
  <c r="L52" i="9"/>
  <c r="M52" i="9"/>
  <c r="L44" i="9"/>
  <c r="M44" i="9"/>
  <c r="N37" i="9"/>
  <c r="E16" i="8"/>
  <c r="V17" i="8" s="1"/>
  <c r="E17" i="8"/>
  <c r="V18" i="8" s="1"/>
  <c r="L122" i="9"/>
  <c r="M122" i="9"/>
  <c r="L114" i="9"/>
  <c r="M114" i="9"/>
  <c r="O108" i="9"/>
  <c r="L106" i="9"/>
  <c r="M106" i="9"/>
  <c r="O100" i="9"/>
  <c r="L98" i="9"/>
  <c r="M98" i="9"/>
  <c r="O92" i="9"/>
  <c r="L90" i="9"/>
  <c r="M90" i="9"/>
  <c r="O84" i="9"/>
  <c r="L82" i="9"/>
  <c r="M82" i="9"/>
  <c r="O76" i="9"/>
  <c r="L74" i="9"/>
  <c r="M74" i="9"/>
  <c r="O68" i="9"/>
  <c r="L66" i="9"/>
  <c r="M66" i="9"/>
  <c r="O60" i="9"/>
  <c r="L58" i="9"/>
  <c r="M58" i="9"/>
  <c r="O52" i="9"/>
  <c r="L50" i="9"/>
  <c r="M50" i="9"/>
  <c r="O44" i="9"/>
  <c r="N38" i="9"/>
  <c r="AR63" i="9" l="1"/>
  <c r="AI63" i="9"/>
  <c r="AX89" i="9"/>
  <c r="AO89" i="9"/>
  <c r="AX47" i="9"/>
  <c r="AO47" i="9"/>
  <c r="AV51" i="9"/>
  <c r="AM51" i="9"/>
  <c r="AU108" i="9"/>
  <c r="AL108" i="9"/>
  <c r="AU92" i="9"/>
  <c r="AL92" i="9"/>
  <c r="AU64" i="9"/>
  <c r="AL64" i="9"/>
  <c r="AU96" i="9"/>
  <c r="AL96" i="9"/>
  <c r="AV102" i="9"/>
  <c r="AM102" i="9"/>
  <c r="AI73" i="9"/>
  <c r="AJ101" i="9"/>
  <c r="AV86" i="9"/>
  <c r="AM86" i="9"/>
  <c r="Z90" i="7"/>
  <c r="U90" i="7"/>
  <c r="Y109" i="7"/>
  <c r="T109" i="7"/>
  <c r="AX54" i="9"/>
  <c r="AO54" i="9"/>
  <c r="AI121" i="9"/>
  <c r="AV105" i="9"/>
  <c r="AM105" i="9"/>
  <c r="AH125" i="9"/>
  <c r="M33" i="9"/>
  <c r="Q39" i="9"/>
  <c r="S35" i="9"/>
  <c r="L35" i="9"/>
  <c r="AL54" i="9"/>
  <c r="AJ91" i="9"/>
  <c r="AJ123" i="9"/>
  <c r="P40" i="9"/>
  <c r="V35" i="9"/>
  <c r="BA35" i="9" s="1"/>
  <c r="S32" i="9"/>
  <c r="Q34" i="9"/>
  <c r="AK55" i="9"/>
  <c r="AH71" i="9"/>
  <c r="Y128" i="7"/>
  <c r="T128" i="7"/>
  <c r="AH87" i="9"/>
  <c r="AW47" i="9"/>
  <c r="AN47" i="9"/>
  <c r="AR51" i="9"/>
  <c r="AI51" i="9"/>
  <c r="AM76" i="9"/>
  <c r="AW63" i="9"/>
  <c r="AN63" i="9"/>
  <c r="AQ127" i="9"/>
  <c r="AH127" i="9"/>
  <c r="Y112" i="7"/>
  <c r="T112" i="7"/>
  <c r="AH99" i="9"/>
  <c r="AV70" i="9"/>
  <c r="AM70" i="9"/>
  <c r="AI81" i="9"/>
  <c r="AO83" i="9"/>
  <c r="Z109" i="7"/>
  <c r="U109" i="7"/>
  <c r="AX118" i="9"/>
  <c r="AO118" i="9"/>
  <c r="AM92" i="9"/>
  <c r="Z50" i="7"/>
  <c r="U50" i="7"/>
  <c r="AH83" i="9"/>
  <c r="AH85" i="9"/>
  <c r="AI127" i="9"/>
  <c r="U37" i="9"/>
  <c r="AZ37" i="9" s="1"/>
  <c r="AV67" i="9"/>
  <c r="AM67" i="9"/>
  <c r="Z130" i="7"/>
  <c r="U130" i="7"/>
  <c r="AK95" i="9"/>
  <c r="AR43" i="9"/>
  <c r="AI43" i="9"/>
  <c r="AK63" i="9"/>
  <c r="Y105" i="7"/>
  <c r="T105" i="7"/>
  <c r="AJ49" i="9"/>
  <c r="AW83" i="9"/>
  <c r="AN83" i="9"/>
  <c r="AM115" i="9"/>
  <c r="AU60" i="9"/>
  <c r="AL60" i="9"/>
  <c r="AX67" i="9"/>
  <c r="AO67" i="9"/>
  <c r="AS127" i="9"/>
  <c r="AJ127" i="9"/>
  <c r="AM99" i="9"/>
  <c r="AJ113" i="9"/>
  <c r="AJ125" i="9"/>
  <c r="U65" i="7"/>
  <c r="AH95" i="9"/>
  <c r="T102" i="7"/>
  <c r="AU111" i="9"/>
  <c r="AL111" i="9"/>
  <c r="AS124" i="9"/>
  <c r="AJ124" i="9"/>
  <c r="AO108" i="9"/>
  <c r="W34" i="9"/>
  <c r="BB34" i="9" s="1"/>
  <c r="R34" i="9"/>
  <c r="Q30" i="9"/>
  <c r="AV30" i="9" s="1"/>
  <c r="N34" i="9"/>
  <c r="AJ34" i="9" s="1"/>
  <c r="T41" i="9"/>
  <c r="AY41" i="9" s="1"/>
  <c r="M34" i="9"/>
  <c r="AJ67" i="9"/>
  <c r="AK97" i="9"/>
  <c r="U33" i="9"/>
  <c r="AZ33" i="9" s="1"/>
  <c r="AJ60" i="9"/>
  <c r="S41" i="9"/>
  <c r="AX41" i="9" s="1"/>
  <c r="O36" i="9"/>
  <c r="AT36" i="9" s="1"/>
  <c r="T40" i="9"/>
  <c r="AY40" i="9" s="1"/>
  <c r="W38" i="9"/>
  <c r="BB38" i="9" s="1"/>
  <c r="U34" i="9"/>
  <c r="AZ34" i="9" s="1"/>
  <c r="AR47" i="9"/>
  <c r="AI47" i="9"/>
  <c r="AR59" i="9"/>
  <c r="AI59" i="9"/>
  <c r="AX57" i="9"/>
  <c r="AO57" i="9"/>
  <c r="AX51" i="9"/>
  <c r="AO51" i="9"/>
  <c r="AW79" i="9"/>
  <c r="AN79" i="9"/>
  <c r="AK87" i="9"/>
  <c r="AU44" i="9"/>
  <c r="AL44" i="9"/>
  <c r="AK48" i="9"/>
  <c r="AW67" i="9"/>
  <c r="AN67" i="9"/>
  <c r="AS92" i="9"/>
  <c r="AJ92" i="9"/>
  <c r="AW127" i="9"/>
  <c r="AN127" i="9"/>
  <c r="AK47" i="9"/>
  <c r="AN89" i="9"/>
  <c r="AK64" i="9"/>
  <c r="AJ61" i="9"/>
  <c r="AX102" i="9"/>
  <c r="AO102" i="9"/>
  <c r="AH89" i="9"/>
  <c r="Y101" i="7"/>
  <c r="T101" i="7"/>
  <c r="AK111" i="9"/>
  <c r="AI103" i="9"/>
  <c r="T89" i="7"/>
  <c r="AK115" i="9"/>
  <c r="AI125" i="9"/>
  <c r="AV73" i="9"/>
  <c r="AM73" i="9"/>
  <c r="AH113" i="9"/>
  <c r="T90" i="7"/>
  <c r="AJ129" i="9"/>
  <c r="T34" i="9"/>
  <c r="AY34" i="9" s="1"/>
  <c r="R39" i="9"/>
  <c r="L34" i="9"/>
  <c r="AJ99" i="9"/>
  <c r="R33" i="9"/>
  <c r="AW33" i="9" s="1"/>
  <c r="P31" i="9"/>
  <c r="AU31" i="9" s="1"/>
  <c r="R37" i="9"/>
  <c r="Q32" i="9"/>
  <c r="W35" i="9"/>
  <c r="BB35" i="9" s="1"/>
  <c r="Q37" i="9"/>
  <c r="AK71" i="9"/>
  <c r="AV57" i="9"/>
  <c r="AM57" i="9"/>
  <c r="AV89" i="9"/>
  <c r="AM89" i="9"/>
  <c r="AU76" i="9"/>
  <c r="AL76" i="9"/>
  <c r="AU79" i="9"/>
  <c r="AL79" i="9"/>
  <c r="AS108" i="9"/>
  <c r="AJ108" i="9"/>
  <c r="AI79" i="9"/>
  <c r="AM127" i="9"/>
  <c r="AU48" i="9"/>
  <c r="AL48" i="9"/>
  <c r="AK80" i="9"/>
  <c r="AU112" i="9"/>
  <c r="AL112" i="9"/>
  <c r="U112" i="7"/>
  <c r="AR67" i="9"/>
  <c r="AI67" i="9"/>
  <c r="AU124" i="9"/>
  <c r="AL124" i="9"/>
  <c r="AO96" i="9"/>
  <c r="AO64" i="9"/>
  <c r="AX128" i="9"/>
  <c r="AO128" i="9"/>
  <c r="AH61" i="9"/>
  <c r="AM108" i="9"/>
  <c r="AO44" i="9"/>
  <c r="AI89" i="9"/>
  <c r="AJ69" i="9"/>
  <c r="AK99" i="9"/>
  <c r="AL86" i="9"/>
  <c r="Z86" i="7"/>
  <c r="U86" i="7"/>
  <c r="Z101" i="7"/>
  <c r="U101" i="7"/>
  <c r="AJ117" i="9"/>
  <c r="AL118" i="9"/>
  <c r="AH115" i="9"/>
  <c r="AK119" i="9"/>
  <c r="AO127" i="9"/>
  <c r="AJ97" i="9"/>
  <c r="AX105" i="9"/>
  <c r="AO105" i="9"/>
  <c r="AH121" i="9"/>
  <c r="AK96" i="9"/>
  <c r="S37" i="9"/>
  <c r="AO79" i="9"/>
  <c r="M35" i="9"/>
  <c r="AR35" i="9" s="1"/>
  <c r="M39" i="9"/>
  <c r="AR39" i="9" s="1"/>
  <c r="O34" i="7"/>
  <c r="AI61" i="9"/>
  <c r="Q33" i="9"/>
  <c r="W33" i="9"/>
  <c r="BB33" i="9" s="1"/>
  <c r="AK66" i="9"/>
  <c r="T31" i="9"/>
  <c r="AY31" i="9" s="1"/>
  <c r="R35" i="9"/>
  <c r="S33" i="9"/>
  <c r="AO33" i="9" s="1"/>
  <c r="AK90" i="9"/>
  <c r="AK128" i="9"/>
  <c r="AR55" i="9"/>
  <c r="AI55" i="9"/>
  <c r="AS84" i="9"/>
  <c r="AJ84" i="9"/>
  <c r="AH57" i="9"/>
  <c r="AV121" i="9"/>
  <c r="AM121" i="9"/>
  <c r="AH79" i="9"/>
  <c r="AM44" i="9"/>
  <c r="AO48" i="9"/>
  <c r="AU80" i="9"/>
  <c r="AL80" i="9"/>
  <c r="AI101" i="9"/>
  <c r="AI105" i="9"/>
  <c r="AI71" i="9"/>
  <c r="AX70" i="9"/>
  <c r="AO70" i="9"/>
  <c r="Z62" i="7"/>
  <c r="U62" i="7"/>
  <c r="AI95" i="9"/>
  <c r="T126" i="7"/>
  <c r="AJ93" i="9"/>
  <c r="AH69" i="9"/>
  <c r="AH117" i="9"/>
  <c r="AV118" i="9"/>
  <c r="AM118" i="9"/>
  <c r="AI119" i="9"/>
  <c r="AO112" i="9"/>
  <c r="AX73" i="9"/>
  <c r="AO73" i="9"/>
  <c r="T125" i="7"/>
  <c r="M37" i="9"/>
  <c r="AJ103" i="9"/>
  <c r="T33" i="9"/>
  <c r="AY33" i="9" s="1"/>
  <c r="N33" i="9"/>
  <c r="T35" i="9"/>
  <c r="AY35" i="9" s="1"/>
  <c r="U41" i="9"/>
  <c r="AZ41" i="9" s="1"/>
  <c r="AX121" i="9"/>
  <c r="AO121" i="9"/>
  <c r="AS76" i="9"/>
  <c r="AJ76" i="9"/>
  <c r="AW111" i="9"/>
  <c r="AN111" i="9"/>
  <c r="AM129" i="9"/>
  <c r="Y65" i="7"/>
  <c r="T65" i="7"/>
  <c r="AO76" i="9"/>
  <c r="AH103" i="9"/>
  <c r="AX63" i="9"/>
  <c r="AO63" i="9"/>
  <c r="AU95" i="9"/>
  <c r="AL95" i="9"/>
  <c r="AW99" i="9"/>
  <c r="AN99" i="9"/>
  <c r="AH107" i="9"/>
  <c r="AM83" i="9"/>
  <c r="AK112" i="9"/>
  <c r="AH73" i="9"/>
  <c r="AH101" i="9"/>
  <c r="T129" i="7"/>
  <c r="AI93" i="9"/>
  <c r="AH77" i="9"/>
  <c r="T50" i="7"/>
  <c r="AX86" i="9"/>
  <c r="AO86" i="9"/>
  <c r="T121" i="7"/>
  <c r="AI117" i="9"/>
  <c r="AH119" i="9"/>
  <c r="AH129" i="9"/>
  <c r="AH123" i="9"/>
  <c r="AH93" i="9"/>
  <c r="AV31" i="9"/>
  <c r="AM31" i="9"/>
  <c r="AV39" i="9"/>
  <c r="AM39" i="9"/>
  <c r="AI38" i="9"/>
  <c r="AR38" i="9"/>
  <c r="AV32" i="9"/>
  <c r="AM32" i="9"/>
  <c r="AQ32" i="9"/>
  <c r="AH32" i="9"/>
  <c r="AX31" i="9"/>
  <c r="AO31" i="9"/>
  <c r="AT30" i="9"/>
  <c r="AK30" i="9"/>
  <c r="AV35" i="9"/>
  <c r="AM35" i="9"/>
  <c r="AU30" i="9"/>
  <c r="AL30" i="9"/>
  <c r="AQ35" i="9"/>
  <c r="AH35" i="9"/>
  <c r="AR46" i="9"/>
  <c r="AI46" i="9"/>
  <c r="AR62" i="9"/>
  <c r="AI62" i="9"/>
  <c r="AW78" i="9"/>
  <c r="AN78" i="9"/>
  <c r="AW94" i="9"/>
  <c r="AN94" i="9"/>
  <c r="AW110" i="9"/>
  <c r="AN110" i="9"/>
  <c r="AT118" i="9"/>
  <c r="AK118" i="9"/>
  <c r="Y41" i="7"/>
  <c r="T41" i="7"/>
  <c r="Y87" i="7"/>
  <c r="T87" i="7"/>
  <c r="Y35" i="7"/>
  <c r="T35" i="7"/>
  <c r="AQ34" i="9"/>
  <c r="AH34" i="9"/>
  <c r="AW52" i="9"/>
  <c r="AN52" i="9"/>
  <c r="AW84" i="9"/>
  <c r="AN84" i="9"/>
  <c r="Z67" i="7"/>
  <c r="U67" i="7"/>
  <c r="Y98" i="7"/>
  <c r="T98" i="7"/>
  <c r="Y82" i="7"/>
  <c r="T82" i="7"/>
  <c r="AN33" i="9"/>
  <c r="O45" i="7"/>
  <c r="Q45" i="7"/>
  <c r="AA45" i="7" s="1"/>
  <c r="P45" i="7"/>
  <c r="AW37" i="9"/>
  <c r="AN37" i="9"/>
  <c r="O44" i="7"/>
  <c r="P44" i="7"/>
  <c r="Y73" i="7"/>
  <c r="T73" i="7"/>
  <c r="Z111" i="7"/>
  <c r="U111" i="7"/>
  <c r="AV37" i="9"/>
  <c r="AM37" i="9"/>
  <c r="AR37" i="9"/>
  <c r="AI37" i="9"/>
  <c r="AT60" i="9"/>
  <c r="AK60" i="9"/>
  <c r="AQ82" i="9"/>
  <c r="AH82" i="9"/>
  <c r="AT92" i="9"/>
  <c r="AK92" i="9"/>
  <c r="AR106" i="9"/>
  <c r="AI106" i="9"/>
  <c r="L38" i="9"/>
  <c r="AQ44" i="9"/>
  <c r="AH44" i="9"/>
  <c r="AQ108" i="9"/>
  <c r="AH108" i="9"/>
  <c r="AW122" i="9"/>
  <c r="AN122" i="9"/>
  <c r="AU42" i="9"/>
  <c r="AL42" i="9"/>
  <c r="AR48" i="9"/>
  <c r="AI48" i="9"/>
  <c r="AW72" i="9"/>
  <c r="AN72" i="9"/>
  <c r="AR80" i="9"/>
  <c r="AI80" i="9"/>
  <c r="AQ104" i="9"/>
  <c r="AH104" i="9"/>
  <c r="AS120" i="9"/>
  <c r="AJ120" i="9"/>
  <c r="L31" i="9"/>
  <c r="Y108" i="7"/>
  <c r="T108" i="7"/>
  <c r="AS54" i="9"/>
  <c r="AJ54" i="9"/>
  <c r="AS118" i="9"/>
  <c r="AJ118" i="9"/>
  <c r="Z47" i="7"/>
  <c r="U47" i="7"/>
  <c r="AU34" i="9"/>
  <c r="AL34" i="9"/>
  <c r="Y67" i="7"/>
  <c r="T67" i="7"/>
  <c r="Z115" i="7"/>
  <c r="U115" i="7"/>
  <c r="Z57" i="7"/>
  <c r="U57" i="7"/>
  <c r="Z79" i="7"/>
  <c r="U79" i="7"/>
  <c r="Y120" i="7"/>
  <c r="T120" i="7"/>
  <c r="Y37" i="7"/>
  <c r="T37" i="7"/>
  <c r="Y48" i="7"/>
  <c r="T48" i="7"/>
  <c r="Y63" i="7"/>
  <c r="T63" i="7"/>
  <c r="Y130" i="7"/>
  <c r="T130" i="7"/>
  <c r="AR41" i="9"/>
  <c r="AI41" i="9"/>
  <c r="Q43" i="7"/>
  <c r="AA43" i="7" s="1"/>
  <c r="O43" i="7"/>
  <c r="V39" i="9"/>
  <c r="BA39" i="9" s="1"/>
  <c r="P36" i="9"/>
  <c r="AU40" i="9"/>
  <c r="AL40" i="9"/>
  <c r="P39" i="9"/>
  <c r="L40" i="9"/>
  <c r="R36" i="9"/>
  <c r="V36" i="9"/>
  <c r="BA36" i="9" s="1"/>
  <c r="AW35" i="9"/>
  <c r="AN35" i="9"/>
  <c r="AS32" i="9"/>
  <c r="AJ32" i="9"/>
  <c r="AX32" i="9"/>
  <c r="AO32" i="9"/>
  <c r="AX37" i="9"/>
  <c r="AO37" i="9"/>
  <c r="S39" i="9"/>
  <c r="O40" i="9"/>
  <c r="Y88" i="7"/>
  <c r="T88" i="7"/>
  <c r="Y111" i="7"/>
  <c r="T111" i="7"/>
  <c r="Y114" i="7"/>
  <c r="T114" i="7"/>
  <c r="U36" i="9"/>
  <c r="AZ36" i="9" s="1"/>
  <c r="Q38" i="9"/>
  <c r="Q40" i="9"/>
  <c r="P38" i="7"/>
  <c r="Q38" i="7"/>
  <c r="AA38" i="7" s="1"/>
  <c r="O38" i="7"/>
  <c r="AR50" i="9"/>
  <c r="AI50" i="9"/>
  <c r="AQ58" i="9"/>
  <c r="AH58" i="9"/>
  <c r="AR82" i="9"/>
  <c r="AI82" i="9"/>
  <c r="AQ90" i="9"/>
  <c r="AH90" i="9"/>
  <c r="AT100" i="9"/>
  <c r="AK100" i="9"/>
  <c r="AR114" i="9"/>
  <c r="AI114" i="9"/>
  <c r="AS37" i="9"/>
  <c r="AJ37" i="9"/>
  <c r="AR76" i="9"/>
  <c r="AI76" i="9"/>
  <c r="AR108" i="9"/>
  <c r="AI108" i="9"/>
  <c r="AR124" i="9"/>
  <c r="AI124" i="9"/>
  <c r="AW39" i="9"/>
  <c r="AN39" i="9"/>
  <c r="AR42" i="9"/>
  <c r="AI42" i="9"/>
  <c r="AQ64" i="9"/>
  <c r="AH64" i="9"/>
  <c r="AS80" i="9"/>
  <c r="AJ80" i="9"/>
  <c r="AW96" i="9"/>
  <c r="AN96" i="9"/>
  <c r="AR104" i="9"/>
  <c r="AI104" i="9"/>
  <c r="AR30" i="9"/>
  <c r="AI30" i="9"/>
  <c r="Y75" i="7"/>
  <c r="T75" i="7"/>
  <c r="Y107" i="7"/>
  <c r="T107" i="7"/>
  <c r="Y123" i="7"/>
  <c r="T123" i="7"/>
  <c r="AW46" i="9"/>
  <c r="AN46" i="9"/>
  <c r="AW62" i="9"/>
  <c r="AN62" i="9"/>
  <c r="AR78" i="9"/>
  <c r="AI78" i="9"/>
  <c r="AR94" i="9"/>
  <c r="AI94" i="9"/>
  <c r="AR110" i="9"/>
  <c r="AI110" i="9"/>
  <c r="AR126" i="9"/>
  <c r="AI126" i="9"/>
  <c r="Y52" i="7"/>
  <c r="T52" i="7"/>
  <c r="AW68" i="9"/>
  <c r="AN68" i="9"/>
  <c r="AW100" i="9"/>
  <c r="AN100" i="9"/>
  <c r="Y83" i="7"/>
  <c r="T83" i="7"/>
  <c r="Z131" i="7"/>
  <c r="U131" i="7"/>
  <c r="AV33" i="9"/>
  <c r="AM33" i="9"/>
  <c r="Y104" i="7"/>
  <c r="T104" i="7"/>
  <c r="AL31" i="9"/>
  <c r="AH30" i="9"/>
  <c r="AQ30" i="9"/>
  <c r="AS31" i="9"/>
  <c r="AJ31" i="9"/>
  <c r="AW32" i="9"/>
  <c r="AN32" i="9"/>
  <c r="N36" i="9"/>
  <c r="Q42" i="7"/>
  <c r="AA42" i="7" s="1"/>
  <c r="P42" i="7"/>
  <c r="O32" i="9"/>
  <c r="W39" i="9"/>
  <c r="BB39" i="9" s="1"/>
  <c r="AV34" i="9"/>
  <c r="AM34" i="9"/>
  <c r="AG32" i="8"/>
  <c r="AE34" i="8"/>
  <c r="AF35" i="8"/>
  <c r="AG36" i="8"/>
  <c r="AE38" i="8"/>
  <c r="AF39" i="8"/>
  <c r="AG40" i="8"/>
  <c r="AE42" i="8"/>
  <c r="AF43" i="8"/>
  <c r="AG44" i="8"/>
  <c r="AG31" i="8"/>
  <c r="AE33" i="8"/>
  <c r="AF34" i="8"/>
  <c r="AG35" i="8"/>
  <c r="AE37" i="8"/>
  <c r="AF38" i="8"/>
  <c r="AG39" i="8"/>
  <c r="AE41" i="8"/>
  <c r="AF42" i="8"/>
  <c r="AG43" i="8"/>
  <c r="AE45" i="8"/>
  <c r="AF31" i="8"/>
  <c r="AE32" i="8"/>
  <c r="AG34" i="8"/>
  <c r="AF37" i="8"/>
  <c r="AE40" i="8"/>
  <c r="AG42" i="8"/>
  <c r="AF45" i="8"/>
  <c r="AF32" i="8"/>
  <c r="AE35" i="8"/>
  <c r="AG37" i="8"/>
  <c r="AF40" i="8"/>
  <c r="AE43" i="8"/>
  <c r="AG45" i="8"/>
  <c r="AE36" i="8"/>
  <c r="AF41" i="8"/>
  <c r="AE31" i="8"/>
  <c r="AF36" i="8"/>
  <c r="AG41" i="8"/>
  <c r="AF33" i="8"/>
  <c r="AG38" i="8"/>
  <c r="AE44" i="8"/>
  <c r="AF44" i="8"/>
  <c r="AG33" i="8"/>
  <c r="W33" i="8"/>
  <c r="W50" i="8" s="1"/>
  <c r="W35" i="8"/>
  <c r="W52" i="8" s="1"/>
  <c r="W37" i="8"/>
  <c r="W54" i="8" s="1"/>
  <c r="W39" i="8"/>
  <c r="W56" i="8" s="1"/>
  <c r="W41" i="8"/>
  <c r="W58" i="8" s="1"/>
  <c r="X44" i="8"/>
  <c r="X61" i="8" s="1"/>
  <c r="Y31" i="8"/>
  <c r="Y48" i="8" s="1"/>
  <c r="AE39" i="8"/>
  <c r="W32" i="8"/>
  <c r="W49" i="8" s="1"/>
  <c r="X32" i="8"/>
  <c r="X49" i="8" s="1"/>
  <c r="Y32" i="8"/>
  <c r="Y49" i="8" s="1"/>
  <c r="X33" i="8"/>
  <c r="X50" i="8" s="1"/>
  <c r="W34" i="8"/>
  <c r="W51" i="8" s="1"/>
  <c r="Y34" i="8"/>
  <c r="Y51" i="8" s="1"/>
  <c r="X35" i="8"/>
  <c r="X52" i="8" s="1"/>
  <c r="W36" i="8"/>
  <c r="W53" i="8" s="1"/>
  <c r="Y36" i="8"/>
  <c r="Y53" i="8" s="1"/>
  <c r="X37" i="8"/>
  <c r="X54" i="8" s="1"/>
  <c r="W38" i="8"/>
  <c r="W55" i="8" s="1"/>
  <c r="Y38" i="8"/>
  <c r="Y55" i="8" s="1"/>
  <c r="X39" i="8"/>
  <c r="X56" i="8" s="1"/>
  <c r="W40" i="8"/>
  <c r="W57" i="8" s="1"/>
  <c r="Y40" i="8"/>
  <c r="Y57" i="8" s="1"/>
  <c r="X41" i="8"/>
  <c r="X58" i="8" s="1"/>
  <c r="W42" i="8"/>
  <c r="W59" i="8" s="1"/>
  <c r="Y42" i="8"/>
  <c r="Y59" i="8" s="1"/>
  <c r="X43" i="8"/>
  <c r="X60" i="8" s="1"/>
  <c r="W44" i="8"/>
  <c r="W61" i="8" s="1"/>
  <c r="Y44" i="8"/>
  <c r="Y61" i="8" s="1"/>
  <c r="X45" i="8"/>
  <c r="X62" i="8" s="1"/>
  <c r="X31" i="8"/>
  <c r="X48" i="8" s="1"/>
  <c r="W31" i="8"/>
  <c r="W48" i="8" s="1"/>
  <c r="X34" i="8"/>
  <c r="X51" i="8" s="1"/>
  <c r="X36" i="8"/>
  <c r="X53" i="8" s="1"/>
  <c r="X38" i="8"/>
  <c r="X55" i="8" s="1"/>
  <c r="X40" i="8"/>
  <c r="X57" i="8" s="1"/>
  <c r="X42" i="8"/>
  <c r="X59" i="8" s="1"/>
  <c r="Y43" i="8"/>
  <c r="Y60" i="8" s="1"/>
  <c r="Y45" i="8"/>
  <c r="Y62" i="8" s="1"/>
  <c r="Y33" i="8"/>
  <c r="Y50" i="8" s="1"/>
  <c r="Y35" i="8"/>
  <c r="Y52" i="8" s="1"/>
  <c r="Y37" i="8"/>
  <c r="Y54" i="8" s="1"/>
  <c r="Y39" i="8"/>
  <c r="Y56" i="8" s="1"/>
  <c r="Y41" i="8"/>
  <c r="Y58" i="8" s="1"/>
  <c r="W43" i="8"/>
  <c r="W60" i="8" s="1"/>
  <c r="W45" i="8"/>
  <c r="W62" i="8" s="1"/>
  <c r="AQ60" i="9"/>
  <c r="AH60" i="9"/>
  <c r="AQ92" i="9"/>
  <c r="AH92" i="9"/>
  <c r="AQ124" i="9"/>
  <c r="AH124" i="9"/>
  <c r="AQ42" i="9"/>
  <c r="AH42" i="9"/>
  <c r="AS56" i="9"/>
  <c r="AJ56" i="9"/>
  <c r="AQ72" i="9"/>
  <c r="AH72" i="9"/>
  <c r="AS88" i="9"/>
  <c r="AJ88" i="9"/>
  <c r="AW104" i="9"/>
  <c r="AN104" i="9"/>
  <c r="AR112" i="9"/>
  <c r="AI112" i="9"/>
  <c r="Y60" i="7"/>
  <c r="T60" i="7"/>
  <c r="Y92" i="7"/>
  <c r="T92" i="7"/>
  <c r="Y124" i="7"/>
  <c r="T124" i="7"/>
  <c r="L41" i="9"/>
  <c r="AQ46" i="9"/>
  <c r="AH46" i="9"/>
  <c r="AQ62" i="9"/>
  <c r="AH62" i="9"/>
  <c r="AS70" i="9"/>
  <c r="AJ70" i="9"/>
  <c r="AQ78" i="9"/>
  <c r="AH78" i="9"/>
  <c r="AQ94" i="9"/>
  <c r="AH94" i="9"/>
  <c r="AS102" i="9"/>
  <c r="AJ102" i="9"/>
  <c r="AQ110" i="9"/>
  <c r="AH110" i="9"/>
  <c r="AQ126" i="9"/>
  <c r="AH126" i="9"/>
  <c r="Z55" i="7"/>
  <c r="U55" i="7"/>
  <c r="Z119" i="7"/>
  <c r="U119" i="7"/>
  <c r="AT124" i="9"/>
  <c r="AK124" i="9"/>
  <c r="Z43" i="7"/>
  <c r="U43" i="7"/>
  <c r="Y131" i="7"/>
  <c r="T131" i="7"/>
  <c r="Z95" i="7"/>
  <c r="U95" i="7"/>
  <c r="AT52" i="9"/>
  <c r="AK52" i="9"/>
  <c r="AT84" i="9"/>
  <c r="AK84" i="9"/>
  <c r="AQ106" i="9"/>
  <c r="AH106" i="9"/>
  <c r="M36" i="9"/>
  <c r="AR52" i="9"/>
  <c r="AI52" i="9"/>
  <c r="AR84" i="9"/>
  <c r="AI84" i="9"/>
  <c r="AR116" i="9"/>
  <c r="AI116" i="9"/>
  <c r="AW30" i="9"/>
  <c r="AN30" i="9"/>
  <c r="O39" i="9"/>
  <c r="AW48" i="9"/>
  <c r="AN48" i="9"/>
  <c r="AS64" i="9"/>
  <c r="AJ64" i="9"/>
  <c r="AW80" i="9"/>
  <c r="AN80" i="9"/>
  <c r="AR88" i="9"/>
  <c r="AI88" i="9"/>
  <c r="AS96" i="9"/>
  <c r="AJ96" i="9"/>
  <c r="AW112" i="9"/>
  <c r="AN112" i="9"/>
  <c r="AR120" i="9"/>
  <c r="AI120" i="9"/>
  <c r="Z39" i="7"/>
  <c r="U39" i="7"/>
  <c r="AT46" i="9"/>
  <c r="AK46" i="9"/>
  <c r="AW54" i="9"/>
  <c r="AN54" i="9"/>
  <c r="AR54" i="9"/>
  <c r="AI54" i="9"/>
  <c r="AT62" i="9"/>
  <c r="AK62" i="9"/>
  <c r="AW70" i="9"/>
  <c r="AN70" i="9"/>
  <c r="AT78" i="9"/>
  <c r="AK78" i="9"/>
  <c r="AW86" i="9"/>
  <c r="AN86" i="9"/>
  <c r="AR86" i="9"/>
  <c r="AI86" i="9"/>
  <c r="AT94" i="9"/>
  <c r="AK94" i="9"/>
  <c r="AW102" i="9"/>
  <c r="AN102" i="9"/>
  <c r="AR102" i="9"/>
  <c r="AI102" i="9"/>
  <c r="AT110" i="9"/>
  <c r="AK110" i="9"/>
  <c r="AW118" i="9"/>
  <c r="AN118" i="9"/>
  <c r="AR118" i="9"/>
  <c r="AI118" i="9"/>
  <c r="AT126" i="9"/>
  <c r="AK126" i="9"/>
  <c r="Y47" i="7"/>
  <c r="T47" i="7"/>
  <c r="Y55" i="7"/>
  <c r="T55" i="7"/>
  <c r="Z103" i="7"/>
  <c r="U103" i="7"/>
  <c r="Y119" i="7"/>
  <c r="T119" i="7"/>
  <c r="AW44" i="9"/>
  <c r="AN44" i="9"/>
  <c r="AW60" i="9"/>
  <c r="AN60" i="9"/>
  <c r="AW76" i="9"/>
  <c r="AN76" i="9"/>
  <c r="AW92" i="9"/>
  <c r="AN92" i="9"/>
  <c r="AW108" i="9"/>
  <c r="AN108" i="9"/>
  <c r="AT116" i="9"/>
  <c r="AK116" i="9"/>
  <c r="Q44" i="7"/>
  <c r="AA44" i="7" s="1"/>
  <c r="Z99" i="7"/>
  <c r="U99" i="7"/>
  <c r="Y115" i="7"/>
  <c r="T115" i="7"/>
  <c r="Z35" i="7"/>
  <c r="U35" i="7"/>
  <c r="Y57" i="7"/>
  <c r="T57" i="7"/>
  <c r="Y95" i="7"/>
  <c r="T95" i="7"/>
  <c r="Y40" i="7"/>
  <c r="T40" i="7"/>
  <c r="Y79" i="7"/>
  <c r="T79" i="7"/>
  <c r="AI33" i="9"/>
  <c r="AR33" i="9"/>
  <c r="L33" i="9"/>
  <c r="O42" i="7"/>
  <c r="Z51" i="7"/>
  <c r="U51" i="7"/>
  <c r="Z127" i="7"/>
  <c r="U127" i="7"/>
  <c r="O31" i="9"/>
  <c r="P32" i="9"/>
  <c r="P41" i="9"/>
  <c r="P35" i="9"/>
  <c r="N35" i="9"/>
  <c r="V40" i="9"/>
  <c r="BA40" i="9" s="1"/>
  <c r="AS30" i="9"/>
  <c r="AJ30" i="9"/>
  <c r="S30" i="9"/>
  <c r="W41" i="9"/>
  <c r="BB41" i="9" s="1"/>
  <c r="S34" i="9"/>
  <c r="S36" i="9"/>
  <c r="O35" i="9"/>
  <c r="W32" i="9"/>
  <c r="BB32" i="9" s="1"/>
  <c r="Z114" i="7"/>
  <c r="U114" i="7"/>
  <c r="AW31" i="9"/>
  <c r="AN31" i="9"/>
  <c r="Q41" i="9"/>
  <c r="U39" i="9"/>
  <c r="AZ39" i="9" s="1"/>
  <c r="U35" i="9"/>
  <c r="AZ35" i="9" s="1"/>
  <c r="Q36" i="9"/>
  <c r="AI35" i="9"/>
  <c r="AT68" i="9"/>
  <c r="AK68" i="9"/>
  <c r="AB32" i="8"/>
  <c r="AB49" i="8" s="1"/>
  <c r="AC33" i="8"/>
  <c r="AC50" i="8" s="1"/>
  <c r="AA35" i="8"/>
  <c r="AA52" i="8" s="1"/>
  <c r="AB36" i="8"/>
  <c r="AB53" i="8" s="1"/>
  <c r="AC37" i="8"/>
  <c r="AC54" i="8" s="1"/>
  <c r="AA39" i="8"/>
  <c r="AA56" i="8" s="1"/>
  <c r="AB40" i="8"/>
  <c r="AB57" i="8" s="1"/>
  <c r="AC41" i="8"/>
  <c r="AC58" i="8" s="1"/>
  <c r="AA43" i="8"/>
  <c r="AA60" i="8" s="1"/>
  <c r="AB44" i="8"/>
  <c r="AB61" i="8" s="1"/>
  <c r="AC45" i="8"/>
  <c r="AC62" i="8" s="1"/>
  <c r="AC32" i="8"/>
  <c r="AC49" i="8" s="1"/>
  <c r="AA34" i="8"/>
  <c r="AA51" i="8" s="1"/>
  <c r="AB35" i="8"/>
  <c r="AB52" i="8" s="1"/>
  <c r="AC36" i="8"/>
  <c r="AC53" i="8" s="1"/>
  <c r="AA38" i="8"/>
  <c r="AA55" i="8" s="1"/>
  <c r="AB39" i="8"/>
  <c r="AB56" i="8" s="1"/>
  <c r="AC40" i="8"/>
  <c r="AC57" i="8" s="1"/>
  <c r="AA42" i="8"/>
  <c r="AA59" i="8" s="1"/>
  <c r="AB43" i="8"/>
  <c r="AB60" i="8" s="1"/>
  <c r="AC44" i="8"/>
  <c r="AC61" i="8" s="1"/>
  <c r="AC31" i="8"/>
  <c r="AC48" i="8" s="1"/>
  <c r="AA33" i="8"/>
  <c r="AA50" i="8" s="1"/>
  <c r="AC35" i="8"/>
  <c r="AC52" i="8" s="1"/>
  <c r="AB38" i="8"/>
  <c r="AB55" i="8" s="1"/>
  <c r="AA41" i="8"/>
  <c r="AA58" i="8" s="1"/>
  <c r="AC43" i="8"/>
  <c r="AC60" i="8" s="1"/>
  <c r="AB31" i="8"/>
  <c r="AB48" i="8" s="1"/>
  <c r="AB33" i="8"/>
  <c r="AB50" i="8" s="1"/>
  <c r="AA36" i="8"/>
  <c r="AA53" i="8" s="1"/>
  <c r="AC38" i="8"/>
  <c r="AC55" i="8" s="1"/>
  <c r="AB41" i="8"/>
  <c r="AB58" i="8" s="1"/>
  <c r="AA44" i="8"/>
  <c r="AA61" i="8" s="1"/>
  <c r="AA31" i="8"/>
  <c r="AA48" i="8" s="1"/>
  <c r="AA37" i="8"/>
  <c r="AA54" i="8" s="1"/>
  <c r="AB42" i="8"/>
  <c r="AB59" i="8" s="1"/>
  <c r="AA32" i="8"/>
  <c r="AA49" i="8" s="1"/>
  <c r="AB37" i="8"/>
  <c r="AB54" i="8" s="1"/>
  <c r="AC42" i="8"/>
  <c r="AC59" i="8" s="1"/>
  <c r="AB34" i="8"/>
  <c r="AB51" i="8" s="1"/>
  <c r="AC39" i="8"/>
  <c r="AC56" i="8" s="1"/>
  <c r="AA45" i="8"/>
  <c r="AA62" i="8" s="1"/>
  <c r="AC34" i="8"/>
  <c r="AC51" i="8" s="1"/>
  <c r="AA40" i="8"/>
  <c r="AA57" i="8" s="1"/>
  <c r="AB45" i="8"/>
  <c r="AB62" i="8" s="1"/>
  <c r="AR44" i="9"/>
  <c r="AI44" i="9"/>
  <c r="AR60" i="9"/>
  <c r="AI60" i="9"/>
  <c r="AR92" i="9"/>
  <c r="AI92" i="9"/>
  <c r="AW114" i="9"/>
  <c r="AN114" i="9"/>
  <c r="AI39" i="9"/>
  <c r="AS48" i="9"/>
  <c r="AJ48" i="9"/>
  <c r="AW64" i="9"/>
  <c r="AN64" i="9"/>
  <c r="AR72" i="9"/>
  <c r="AI72" i="9"/>
  <c r="AQ96" i="9"/>
  <c r="AH96" i="9"/>
  <c r="AS112" i="9"/>
  <c r="AJ112" i="9"/>
  <c r="Y59" i="7"/>
  <c r="T59" i="7"/>
  <c r="Y91" i="7"/>
  <c r="T91" i="7"/>
  <c r="AT54" i="9"/>
  <c r="AK54" i="9"/>
  <c r="AT70" i="9"/>
  <c r="AK70" i="9"/>
  <c r="AT86" i="9"/>
  <c r="AK86" i="9"/>
  <c r="AK102" i="9"/>
  <c r="AT102" i="9"/>
  <c r="AW126" i="9"/>
  <c r="AN126" i="9"/>
  <c r="Z71" i="7"/>
  <c r="U71" i="7"/>
  <c r="AW116" i="9"/>
  <c r="AN116" i="9"/>
  <c r="AR40" i="9"/>
  <c r="AI40" i="9"/>
  <c r="AS33" i="9"/>
  <c r="AJ33" i="9"/>
  <c r="Z63" i="7"/>
  <c r="U63" i="7"/>
  <c r="AW34" i="9"/>
  <c r="AN34" i="9"/>
  <c r="AX35" i="9"/>
  <c r="AO35" i="9"/>
  <c r="W36" i="9"/>
  <c r="BB36" i="9" s="1"/>
  <c r="AR32" i="9"/>
  <c r="AI32" i="9"/>
  <c r="AQ50" i="9"/>
  <c r="AH50" i="9"/>
  <c r="AR74" i="9"/>
  <c r="AI74" i="9"/>
  <c r="AQ114" i="9"/>
  <c r="AH114" i="9"/>
  <c r="AQ76" i="9"/>
  <c r="AH76" i="9"/>
  <c r="T39" i="9"/>
  <c r="AY39" i="9" s="1"/>
  <c r="AV128" i="9"/>
  <c r="AM128" i="9"/>
  <c r="Y76" i="7"/>
  <c r="T76" i="7"/>
  <c r="AU38" i="9"/>
  <c r="AL38" i="9"/>
  <c r="AS86" i="9"/>
  <c r="AJ86" i="9"/>
  <c r="Y71" i="7"/>
  <c r="T71" i="7"/>
  <c r="Y34" i="7"/>
  <c r="T34" i="7"/>
  <c r="O34" i="9"/>
  <c r="AS38" i="9"/>
  <c r="AJ38" i="9"/>
  <c r="AR66" i="9"/>
  <c r="AI66" i="9"/>
  <c r="AQ74" i="9"/>
  <c r="AH74" i="9"/>
  <c r="AR98" i="9"/>
  <c r="AI98" i="9"/>
  <c r="AR122" i="9"/>
  <c r="AI122" i="9"/>
  <c r="O38" i="9"/>
  <c r="AR68" i="9"/>
  <c r="AI68" i="9"/>
  <c r="AR100" i="9"/>
  <c r="AI100" i="9"/>
  <c r="AR31" i="9"/>
  <c r="AI31" i="9"/>
  <c r="AQ48" i="9"/>
  <c r="AH48" i="9"/>
  <c r="AR56" i="9"/>
  <c r="AI56" i="9"/>
  <c r="AQ80" i="9"/>
  <c r="AH80" i="9"/>
  <c r="AQ112" i="9"/>
  <c r="AH112" i="9"/>
  <c r="AR128" i="9"/>
  <c r="AI128" i="9"/>
  <c r="O41" i="9"/>
  <c r="AR70" i="9"/>
  <c r="AI70" i="9"/>
  <c r="AT44" i="9"/>
  <c r="AK44" i="9"/>
  <c r="AR58" i="9"/>
  <c r="AI58" i="9"/>
  <c r="AQ66" i="9"/>
  <c r="AH66" i="9"/>
  <c r="AT76" i="9"/>
  <c r="AK76" i="9"/>
  <c r="AR90" i="9"/>
  <c r="AI90" i="9"/>
  <c r="AQ98" i="9"/>
  <c r="AH98" i="9"/>
  <c r="AT108" i="9"/>
  <c r="AK108" i="9"/>
  <c r="AQ122" i="9"/>
  <c r="AH122" i="9"/>
  <c r="O37" i="9"/>
  <c r="L39" i="9"/>
  <c r="AQ52" i="9"/>
  <c r="AH52" i="9"/>
  <c r="AQ68" i="9"/>
  <c r="AH68" i="9"/>
  <c r="AQ84" i="9"/>
  <c r="AH84" i="9"/>
  <c r="AQ100" i="9"/>
  <c r="AH100" i="9"/>
  <c r="AQ116" i="9"/>
  <c r="AH116" i="9"/>
  <c r="N39" i="9"/>
  <c r="AS42" i="9"/>
  <c r="AJ42" i="9"/>
  <c r="AW56" i="9"/>
  <c r="AN56" i="9"/>
  <c r="AQ56" i="9"/>
  <c r="AH56" i="9"/>
  <c r="AR64" i="9"/>
  <c r="AI64" i="9"/>
  <c r="AS72" i="9"/>
  <c r="AJ72" i="9"/>
  <c r="AW88" i="9"/>
  <c r="AN88" i="9"/>
  <c r="AQ88" i="9"/>
  <c r="AH88" i="9"/>
  <c r="AR96" i="9"/>
  <c r="AI96" i="9"/>
  <c r="AS104" i="9"/>
  <c r="AJ104" i="9"/>
  <c r="AW120" i="9"/>
  <c r="AN120" i="9"/>
  <c r="AQ120" i="9"/>
  <c r="AH120" i="9"/>
  <c r="AQ128" i="9"/>
  <c r="AH128" i="9"/>
  <c r="Z59" i="7"/>
  <c r="U59" i="7"/>
  <c r="Z75" i="7"/>
  <c r="U75" i="7"/>
  <c r="Z91" i="7"/>
  <c r="U91" i="7"/>
  <c r="Z107" i="7"/>
  <c r="U107" i="7"/>
  <c r="Z123" i="7"/>
  <c r="U123" i="7"/>
  <c r="R41" i="9"/>
  <c r="N41" i="9"/>
  <c r="AS46" i="9"/>
  <c r="AJ46" i="9"/>
  <c r="AQ54" i="9"/>
  <c r="AH54" i="9"/>
  <c r="AS62" i="9"/>
  <c r="AJ62" i="9"/>
  <c r="AQ70" i="9"/>
  <c r="AH70" i="9"/>
  <c r="AS78" i="9"/>
  <c r="AJ78" i="9"/>
  <c r="AQ86" i="9"/>
  <c r="AH86" i="9"/>
  <c r="AS94" i="9"/>
  <c r="AJ94" i="9"/>
  <c r="AQ102" i="9"/>
  <c r="AH102" i="9"/>
  <c r="AS110" i="9"/>
  <c r="AJ110" i="9"/>
  <c r="AQ118" i="9"/>
  <c r="AH118" i="9"/>
  <c r="AS126" i="9"/>
  <c r="AJ126" i="9"/>
  <c r="Y36" i="7"/>
  <c r="T36" i="7"/>
  <c r="Z87" i="7"/>
  <c r="U87" i="7"/>
  <c r="Y103" i="7"/>
  <c r="T103" i="7"/>
  <c r="AR34" i="9"/>
  <c r="AI34" i="9"/>
  <c r="AW124" i="9"/>
  <c r="AN124" i="9"/>
  <c r="Z83" i="7"/>
  <c r="U83" i="7"/>
  <c r="Y99" i="7"/>
  <c r="T99" i="7"/>
  <c r="P34" i="7"/>
  <c r="Y72" i="7"/>
  <c r="T72" i="7"/>
  <c r="Y56" i="7"/>
  <c r="T56" i="7"/>
  <c r="P33" i="9"/>
  <c r="O33" i="9"/>
  <c r="Z48" i="7"/>
  <c r="U48" i="7"/>
  <c r="Y51" i="7"/>
  <c r="T51" i="7"/>
  <c r="Y66" i="7"/>
  <c r="T66" i="7"/>
  <c r="Y127" i="7"/>
  <c r="T127" i="7"/>
  <c r="P37" i="9"/>
  <c r="P41" i="7"/>
  <c r="Q41" i="7"/>
  <c r="AA41" i="7" s="1"/>
  <c r="Q37" i="7"/>
  <c r="AA37" i="7" s="1"/>
  <c r="P37" i="7"/>
  <c r="Q39" i="7"/>
  <c r="AA39" i="7" s="1"/>
  <c r="O39" i="7"/>
  <c r="L37" i="9"/>
  <c r="T36" i="9"/>
  <c r="AY36" i="9" s="1"/>
  <c r="T37" i="9"/>
  <c r="AY37" i="9" s="1"/>
  <c r="L36" i="9"/>
  <c r="V37" i="9"/>
  <c r="BA37" i="9" s="1"/>
  <c r="R38" i="9"/>
  <c r="R40" i="9"/>
  <c r="V38" i="9"/>
  <c r="BA38" i="9" s="1"/>
  <c r="N40" i="9"/>
  <c r="Z36" i="7"/>
  <c r="U36" i="7"/>
  <c r="S38" i="9"/>
  <c r="S40" i="9"/>
  <c r="Z88" i="7"/>
  <c r="U88" i="7"/>
  <c r="U32" i="9"/>
  <c r="AZ32" i="9" s="1"/>
  <c r="AS34" i="9" l="1"/>
  <c r="AX33" i="9"/>
  <c r="AK36" i="9"/>
  <c r="AM30" i="9"/>
  <c r="AO41" i="9"/>
  <c r="Z34" i="7"/>
  <c r="U34" i="7"/>
  <c r="AV36" i="9"/>
  <c r="AM36" i="9"/>
  <c r="AU32" i="9"/>
  <c r="AL32" i="9"/>
  <c r="AR36" i="9"/>
  <c r="AI36" i="9"/>
  <c r="Z42" i="7"/>
  <c r="U42" i="7"/>
  <c r="AV40" i="9"/>
  <c r="AM40" i="9"/>
  <c r="AW36" i="9"/>
  <c r="AN36" i="9"/>
  <c r="AU37" i="9"/>
  <c r="AL37" i="9"/>
  <c r="AS41" i="9"/>
  <c r="AJ41" i="9"/>
  <c r="AS39" i="9"/>
  <c r="AJ39" i="9"/>
  <c r="AT35" i="9"/>
  <c r="AK35" i="9"/>
  <c r="AX30" i="9"/>
  <c r="AO30" i="9"/>
  <c r="AS35" i="9"/>
  <c r="AJ35" i="9"/>
  <c r="AT31" i="9"/>
  <c r="AK31" i="9"/>
  <c r="AT32" i="9"/>
  <c r="AK32" i="9"/>
  <c r="Y38" i="7"/>
  <c r="T38" i="7"/>
  <c r="AV38" i="9"/>
  <c r="AM38" i="9"/>
  <c r="AT40" i="9"/>
  <c r="AK40" i="9"/>
  <c r="AQ40" i="9"/>
  <c r="AH40" i="9"/>
  <c r="AU36" i="9"/>
  <c r="AL36" i="9"/>
  <c r="Z44" i="7"/>
  <c r="U44" i="7"/>
  <c r="Y45" i="7"/>
  <c r="T45" i="7"/>
  <c r="Z41" i="7"/>
  <c r="U41" i="7"/>
  <c r="AX40" i="9"/>
  <c r="AO40" i="9"/>
  <c r="AS40" i="9"/>
  <c r="AJ40" i="9"/>
  <c r="AQ37" i="9"/>
  <c r="AH37" i="9"/>
  <c r="AT33" i="9"/>
  <c r="AK33" i="9"/>
  <c r="AW41" i="9"/>
  <c r="AN41" i="9"/>
  <c r="AQ39" i="9"/>
  <c r="AH39" i="9"/>
  <c r="AT41" i="9"/>
  <c r="AK41" i="9"/>
  <c r="AT34" i="9"/>
  <c r="AK34" i="9"/>
  <c r="AX36" i="9"/>
  <c r="AO36" i="9"/>
  <c r="AU35" i="9"/>
  <c r="AL35" i="9"/>
  <c r="Y42" i="7"/>
  <c r="T42" i="7"/>
  <c r="AS36" i="9"/>
  <c r="AJ36" i="9"/>
  <c r="AX39" i="9"/>
  <c r="AO39" i="9"/>
  <c r="AU39" i="9"/>
  <c r="AL39" i="9"/>
  <c r="AQ38" i="9"/>
  <c r="AH38" i="9"/>
  <c r="Y44" i="7"/>
  <c r="T44" i="7"/>
  <c r="AW40" i="9"/>
  <c r="AN40" i="9"/>
  <c r="AW38" i="9"/>
  <c r="AN38" i="9"/>
  <c r="U37" i="7"/>
  <c r="Z37" i="7"/>
  <c r="AX38" i="9"/>
  <c r="AO38" i="9"/>
  <c r="AQ36" i="9"/>
  <c r="AH36" i="9"/>
  <c r="Y39" i="7"/>
  <c r="T39" i="7"/>
  <c r="AU33" i="9"/>
  <c r="AL33" i="9"/>
  <c r="AT37" i="9"/>
  <c r="AK37" i="9"/>
  <c r="AT38" i="9"/>
  <c r="AK38" i="9"/>
  <c r="AV41" i="9"/>
  <c r="AM41" i="9"/>
  <c r="AX34" i="9"/>
  <c r="AO34" i="9"/>
  <c r="AU41" i="9"/>
  <c r="AL41" i="9"/>
  <c r="AQ33" i="9"/>
  <c r="AH33" i="9"/>
  <c r="AT39" i="9"/>
  <c r="AK39" i="9"/>
  <c r="AQ41" i="9"/>
  <c r="AH41" i="9"/>
  <c r="Z38" i="7"/>
  <c r="U38" i="7"/>
  <c r="Y43" i="7"/>
  <c r="T43" i="7"/>
  <c r="AQ31" i="9"/>
  <c r="AH31" i="9"/>
  <c r="Z45" i="7"/>
  <c r="U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Gilles Flamant</author>
  </authors>
  <commentList>
    <comment ref="O31" authorId="0" shapeId="0" xr:uid="{00000000-0006-0000-0600-000001000000}">
      <text>
        <r>
          <rPr>
            <b/>
            <sz val="8"/>
            <color indexed="81"/>
            <rFont val="Tahoma"/>
          </rPr>
          <t>Solar factor (g-value) of the combination "glazing + solar protection device"</t>
        </r>
        <r>
          <rPr>
            <sz val="8"/>
            <color indexed="81"/>
            <rFont val="Tahoma"/>
          </rPr>
          <t xml:space="preserve">
</t>
        </r>
      </text>
    </comment>
    <comment ref="R31" authorId="0" shapeId="0" xr:uid="{00000000-0006-0000-0600-000002000000}">
      <text>
        <r>
          <rPr>
            <b/>
            <sz val="8"/>
            <color indexed="81"/>
            <rFont val="Tahoma"/>
          </rPr>
          <t>Direct solar transmittance of the combination "glazing + solar protection device"</t>
        </r>
        <r>
          <rPr>
            <sz val="8"/>
            <color indexed="81"/>
            <rFont val="Tahoma"/>
          </rPr>
          <t xml:space="preserve">
</t>
        </r>
      </text>
    </comment>
    <comment ref="T31" authorId="0" shapeId="0" xr:uid="{00000000-0006-0000-0600-000003000000}">
      <text>
        <r>
          <rPr>
            <b/>
            <sz val="8"/>
            <color indexed="81"/>
            <rFont val="Tahoma"/>
          </rPr>
          <t>Secondary internal heat transfer factor of the combination "glazing + solar protection device"</t>
        </r>
      </text>
    </comment>
    <comment ref="V31" authorId="0" shapeId="0" xr:uid="{00000000-0006-0000-0600-000004000000}">
      <text>
        <r>
          <rPr>
            <b/>
            <sz val="8"/>
            <color indexed="81"/>
            <rFont val="Tahoma"/>
          </rPr>
          <t>Light transmittance of the combination "glazing + solar protection device"</t>
        </r>
        <r>
          <rPr>
            <sz val="8"/>
            <color indexed="81"/>
            <rFont val="Tahoma"/>
          </rPr>
          <t xml:space="preserve">
</t>
        </r>
      </text>
    </comment>
    <comment ref="Y31" authorId="0" shapeId="0" xr:uid="{00000000-0006-0000-0600-000005000000}">
      <text>
        <r>
          <rPr>
            <b/>
            <sz val="10"/>
            <color indexed="81"/>
            <rFont val="Tahoma"/>
            <family val="2"/>
          </rPr>
          <t>Shading factor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Gilles Flamant</author>
  </authors>
  <commentList>
    <comment ref="L26" authorId="0" shapeId="0" xr:uid="{00000000-0006-0000-0800-000001000000}">
      <text>
        <r>
          <rPr>
            <b/>
            <sz val="8"/>
            <color indexed="81"/>
            <rFont val="Tahoma"/>
          </rPr>
          <t>Solar factor (g-value) of the combination 'glazing + solar protection device'</t>
        </r>
      </text>
    </comment>
    <comment ref="Y26" authorId="0" shapeId="0" xr:uid="{00000000-0006-0000-0800-000002000000}">
      <text>
        <r>
          <rPr>
            <b/>
            <sz val="8"/>
            <color indexed="81"/>
            <rFont val="Tahoma"/>
          </rPr>
          <t>Direct solar transmittance of the combination 'glazing + solar protection device'</t>
        </r>
        <r>
          <rPr>
            <sz val="8"/>
            <color indexed="81"/>
            <rFont val="Tahoma"/>
          </rPr>
          <t xml:space="preserve">
</t>
        </r>
      </text>
    </comment>
    <comment ref="AH26" authorId="0" shapeId="0" xr:uid="{00000000-0006-0000-0800-000003000000}">
      <text>
        <r>
          <rPr>
            <b/>
            <sz val="8"/>
            <color indexed="81"/>
            <rFont val="Tahoma"/>
          </rPr>
          <t>Secondary internal heat transfer factor of the combination 'glazing + solar protection device'</t>
        </r>
        <r>
          <rPr>
            <sz val="8"/>
            <color indexed="81"/>
            <rFont val="Tahoma"/>
          </rPr>
          <t xml:space="preserve">
</t>
        </r>
      </text>
    </comment>
    <comment ref="AQ26" authorId="0" shapeId="0" xr:uid="{00000000-0006-0000-0800-000004000000}">
      <text>
        <r>
          <rPr>
            <b/>
            <sz val="8"/>
            <color indexed="81"/>
            <rFont val="Tahoma"/>
          </rPr>
          <t xml:space="preserve">Shading factor </t>
        </r>
      </text>
    </comment>
  </commentList>
</comments>
</file>

<file path=xl/sharedStrings.xml><?xml version="1.0" encoding="utf-8"?>
<sst xmlns="http://schemas.openxmlformats.org/spreadsheetml/2006/main" count="444" uniqueCount="256">
  <si>
    <t>g</t>
  </si>
  <si>
    <t xml:space="preserve"> </t>
  </si>
  <si>
    <t>U1</t>
  </si>
  <si>
    <t>U2</t>
  </si>
  <si>
    <t>U3</t>
  </si>
  <si>
    <t>U</t>
  </si>
  <si>
    <t>W/(m²K)</t>
  </si>
  <si>
    <r>
      <t>t</t>
    </r>
    <r>
      <rPr>
        <vertAlign val="subscript"/>
        <sz val="10"/>
        <rFont val="Arial"/>
        <family val="2"/>
      </rPr>
      <t>e,B</t>
    </r>
  </si>
  <si>
    <r>
      <t>r</t>
    </r>
    <r>
      <rPr>
        <vertAlign val="subscript"/>
        <sz val="10"/>
        <rFont val="Arial"/>
        <family val="2"/>
      </rPr>
      <t>e,B</t>
    </r>
  </si>
  <si>
    <r>
      <t>a</t>
    </r>
    <r>
      <rPr>
        <sz val="10"/>
        <rFont val="Arial"/>
      </rPr>
      <t xml:space="preserve"> </t>
    </r>
    <r>
      <rPr>
        <vertAlign val="subscript"/>
        <sz val="10"/>
        <rFont val="Arial"/>
        <family val="2"/>
      </rPr>
      <t>e,B</t>
    </r>
  </si>
  <si>
    <t>Glazing</t>
  </si>
  <si>
    <t>Blind</t>
  </si>
  <si>
    <t>n°</t>
  </si>
  <si>
    <t>g glazing</t>
  </si>
  <si>
    <t>(U = thermal transmittance in [W/(m²K)])</t>
  </si>
  <si>
    <t>Name</t>
  </si>
  <si>
    <t>U glazing</t>
  </si>
  <si>
    <t>W/m²K</t>
  </si>
  <si>
    <t>Centre Scientifique et Technique de la Construction</t>
  </si>
  <si>
    <t>Belgian Building Research Institute</t>
  </si>
  <si>
    <t>Wetenschappelijk en Technisch Centrum voor het Bouwbedrijf</t>
  </si>
  <si>
    <t>Solar protection devices combined with glazing - Calculation of solar and light transmittance - Part 1 : Simplified method</t>
  </si>
  <si>
    <r>
      <t>t</t>
    </r>
    <r>
      <rPr>
        <vertAlign val="subscript"/>
        <sz val="9"/>
        <rFont val="Arial"/>
        <family val="2"/>
      </rPr>
      <t xml:space="preserve">e </t>
    </r>
  </si>
  <si>
    <r>
      <t>r</t>
    </r>
    <r>
      <rPr>
        <vertAlign val="subscript"/>
        <sz val="9"/>
        <rFont val="Arial"/>
        <family val="2"/>
      </rPr>
      <t>e</t>
    </r>
  </si>
  <si>
    <r>
      <t>t</t>
    </r>
    <r>
      <rPr>
        <vertAlign val="subscript"/>
        <sz val="9"/>
        <rFont val="Arial"/>
        <family val="2"/>
      </rPr>
      <t xml:space="preserve">e,B </t>
    </r>
  </si>
  <si>
    <r>
      <t>r</t>
    </r>
    <r>
      <rPr>
        <vertAlign val="subscript"/>
        <sz val="9"/>
        <rFont val="Arial"/>
        <family val="2"/>
      </rPr>
      <t xml:space="preserve">e,B </t>
    </r>
  </si>
  <si>
    <r>
      <t>t</t>
    </r>
    <r>
      <rPr>
        <vertAlign val="subscript"/>
        <sz val="9"/>
        <rFont val="Arial"/>
        <family val="2"/>
      </rPr>
      <t>v</t>
    </r>
    <r>
      <rPr>
        <sz val="9"/>
        <rFont val="Arial"/>
        <family val="2"/>
      </rPr>
      <t xml:space="preserve"> </t>
    </r>
  </si>
  <si>
    <r>
      <t>t</t>
    </r>
    <r>
      <rPr>
        <vertAlign val="subscript"/>
        <sz val="9"/>
        <rFont val="Arial"/>
        <family val="2"/>
      </rPr>
      <t>e,B</t>
    </r>
  </si>
  <si>
    <r>
      <t>r</t>
    </r>
    <r>
      <rPr>
        <vertAlign val="subscript"/>
        <sz val="9"/>
        <rFont val="Arial"/>
        <family val="2"/>
      </rPr>
      <t>e,B</t>
    </r>
  </si>
  <si>
    <r>
      <t>a</t>
    </r>
    <r>
      <rPr>
        <vertAlign val="subscript"/>
        <sz val="9"/>
        <rFont val="Arial"/>
        <family val="2"/>
      </rPr>
      <t>e,B</t>
    </r>
  </si>
  <si>
    <t>Comb.</t>
  </si>
  <si>
    <r>
      <t>t</t>
    </r>
    <r>
      <rPr>
        <vertAlign val="subscript"/>
        <sz val="9"/>
        <rFont val="Arial"/>
        <family val="2"/>
      </rPr>
      <t>e,B :</t>
    </r>
  </si>
  <si>
    <r>
      <t>r</t>
    </r>
    <r>
      <rPr>
        <vertAlign val="subscript"/>
        <sz val="9"/>
        <rFont val="Arial"/>
        <family val="2"/>
      </rPr>
      <t>e,B :</t>
    </r>
  </si>
  <si>
    <r>
      <t>a</t>
    </r>
    <r>
      <rPr>
        <vertAlign val="subscript"/>
        <sz val="9"/>
        <rFont val="Arial"/>
        <family val="2"/>
      </rPr>
      <t>e,B :</t>
    </r>
  </si>
  <si>
    <t>in het kader van het Belgische project "KMO - normenantenne"</t>
  </si>
  <si>
    <t>nr</t>
  </si>
  <si>
    <t>Toont</t>
  </si>
  <si>
    <t>Pastel</t>
  </si>
  <si>
    <t>Dispositifs de protection solaire combinés à des vitrages - Calcul du facteur de transmission solaire et lumineuse -  Partie 1 : Méthode simplifiée</t>
  </si>
  <si>
    <t>Definitions</t>
  </si>
  <si>
    <t>Opaque</t>
  </si>
  <si>
    <t>Opaque - Pastel</t>
  </si>
  <si>
    <t>Product</t>
  </si>
  <si>
    <t xml:space="preserve">Thermal </t>
  </si>
  <si>
    <t xml:space="preserve">transmittance </t>
  </si>
  <si>
    <t>Total solar</t>
  </si>
  <si>
    <t>energy</t>
  </si>
  <si>
    <t>transmittance</t>
  </si>
  <si>
    <t xml:space="preserve">Light </t>
  </si>
  <si>
    <t xml:space="preserve">Single clear glass </t>
  </si>
  <si>
    <t>Double clear glass</t>
  </si>
  <si>
    <t>Triple clear glass</t>
  </si>
  <si>
    <t xml:space="preserve">These data are given for information. </t>
  </si>
  <si>
    <t>Between</t>
  </si>
  <si>
    <t>External,</t>
  </si>
  <si>
    <t>Internal,</t>
  </si>
  <si>
    <t>Choose 3 U-values for the glazing :</t>
  </si>
  <si>
    <t>Solar protection devices combined with glazing -</t>
  </si>
  <si>
    <t>Calculation of solar and light transmittance -</t>
  </si>
  <si>
    <t>Part 1: Simplified method</t>
  </si>
  <si>
    <t>Thermal transmittance of the glazing [W/m²K]</t>
  </si>
  <si>
    <t>Total solar energy transmittance [-]</t>
  </si>
  <si>
    <t>Characteristic data</t>
  </si>
  <si>
    <t>Name of the combination glazing + blind</t>
  </si>
  <si>
    <t>reflectance</t>
  </si>
  <si>
    <t>Light</t>
  </si>
  <si>
    <t>External</t>
  </si>
  <si>
    <t>Internal</t>
  </si>
  <si>
    <t>White</t>
  </si>
  <si>
    <t>Dark</t>
  </si>
  <si>
    <t>Black</t>
  </si>
  <si>
    <r>
      <t xml:space="preserve">Reflectance </t>
    </r>
    <r>
      <rPr>
        <sz val="9"/>
        <rFont val="Symbol"/>
        <family val="1"/>
        <charset val="2"/>
      </rPr>
      <t>r</t>
    </r>
    <r>
      <rPr>
        <vertAlign val="subscript"/>
        <sz val="9"/>
        <rFont val="Arial"/>
        <family val="2"/>
      </rPr>
      <t>e,B</t>
    </r>
  </si>
  <si>
    <r>
      <t xml:space="preserve">Transmittance </t>
    </r>
    <r>
      <rPr>
        <sz val="9"/>
        <rFont val="Symbol"/>
        <family val="1"/>
        <charset val="2"/>
      </rPr>
      <t>t</t>
    </r>
    <r>
      <rPr>
        <vertAlign val="subscript"/>
        <sz val="9"/>
        <rFont val="Arial"/>
        <family val="2"/>
      </rPr>
      <t>e,B</t>
    </r>
  </si>
  <si>
    <t>Medium translucent</t>
  </si>
  <si>
    <r>
      <t xml:space="preserve">The absorptance, </t>
    </r>
    <r>
      <rPr>
        <sz val="9"/>
        <rFont val="Symbol"/>
        <family val="1"/>
        <charset val="2"/>
      </rPr>
      <t>a</t>
    </r>
    <r>
      <rPr>
        <vertAlign val="subscript"/>
        <sz val="9"/>
        <rFont val="Arial"/>
        <family val="2"/>
      </rPr>
      <t>e,B</t>
    </r>
    <r>
      <rPr>
        <sz val="9"/>
        <rFont val="Arial"/>
        <family val="2"/>
      </rPr>
      <t xml:space="preserve">, is equal to 1 - </t>
    </r>
    <r>
      <rPr>
        <sz val="9"/>
        <rFont val="Symbol"/>
        <family val="1"/>
        <charset val="2"/>
      </rPr>
      <t>t</t>
    </r>
    <r>
      <rPr>
        <vertAlign val="subscript"/>
        <sz val="9"/>
        <rFont val="Arial"/>
        <family val="2"/>
      </rPr>
      <t>e,B</t>
    </r>
    <r>
      <rPr>
        <sz val="9"/>
        <rFont val="Arial"/>
        <family val="2"/>
      </rPr>
      <t xml:space="preserve"> - </t>
    </r>
    <r>
      <rPr>
        <sz val="9"/>
        <rFont val="Symbol"/>
        <family val="1"/>
        <charset val="2"/>
      </rPr>
      <t>r</t>
    </r>
    <r>
      <rPr>
        <vertAlign val="subscript"/>
        <sz val="9"/>
        <rFont val="Arial"/>
        <family val="2"/>
      </rPr>
      <t>e,B</t>
    </r>
  </si>
  <si>
    <t>Opaque - White</t>
  </si>
  <si>
    <t>Opaque - Dark</t>
  </si>
  <si>
    <t>Opaque - Black</t>
  </si>
  <si>
    <t>Medium translucent - White</t>
  </si>
  <si>
    <t>Medium translucent - Pastel</t>
  </si>
  <si>
    <t>Medium translucent - Dark</t>
  </si>
  <si>
    <t>Medium translucent - Black</t>
  </si>
  <si>
    <t>High translucent - White</t>
  </si>
  <si>
    <t>High translucent - Pastel</t>
  </si>
  <si>
    <t>High translucent - Dark</t>
  </si>
  <si>
    <t>High translucent - Black</t>
  </si>
  <si>
    <t>Where:</t>
  </si>
  <si>
    <t>Name:</t>
  </si>
  <si>
    <t>Show</t>
  </si>
  <si>
    <t>Between,</t>
  </si>
  <si>
    <t>Results-1</t>
  </si>
  <si>
    <t>Results-2</t>
  </si>
  <si>
    <t>The results of this simplified method are approximate and generally tend to lie on the safe side for cooling load estimations.</t>
  </si>
  <si>
    <t xml:space="preserve">    Part 1 : Simplified method (EN 13363-1)</t>
  </si>
  <si>
    <r>
      <t xml:space="preserve">· </t>
    </r>
    <r>
      <rPr>
        <sz val="9"/>
        <rFont val="Arial"/>
      </rPr>
      <t>The worksheet "Results-2" allows to see the effect of the g- and U-values of the glazing on the total solar energy transmittance of the combination solar protection device - glazing.</t>
    </r>
  </si>
  <si>
    <t>Solar prot device</t>
  </si>
  <si>
    <t>Solar prot device - data</t>
  </si>
  <si>
    <r>
      <t xml:space="preserve">The </t>
    </r>
    <r>
      <rPr>
        <b/>
        <u/>
        <sz val="9"/>
        <rFont val="Arial"/>
        <family val="2"/>
      </rPr>
      <t>direct solar transmittance</t>
    </r>
    <r>
      <rPr>
        <sz val="9"/>
        <rFont val="Arial"/>
      </rPr>
      <t xml:space="preserve"> is the fraction of the incident solar radiation that is directly transmitted by the component (component can be : glazing, solar protection device, combination solar protection device-glazing, …)</t>
    </r>
  </si>
  <si>
    <r>
      <t xml:space="preserve">The </t>
    </r>
    <r>
      <rPr>
        <b/>
        <u/>
        <sz val="9"/>
        <rFont val="Arial"/>
        <family val="2"/>
      </rPr>
      <t>direct solar reflectance</t>
    </r>
    <r>
      <rPr>
        <sz val="9"/>
        <rFont val="Arial"/>
      </rPr>
      <t xml:space="preserve"> is the fraction of the incident solar radiation that is directly reflected by the component.</t>
    </r>
  </si>
  <si>
    <r>
      <t>t</t>
    </r>
    <r>
      <rPr>
        <vertAlign val="subscript"/>
        <sz val="9"/>
        <rFont val="Arial"/>
        <family val="2"/>
      </rPr>
      <t>e</t>
    </r>
  </si>
  <si>
    <r>
      <t>t</t>
    </r>
    <r>
      <rPr>
        <vertAlign val="subscript"/>
        <sz val="9"/>
        <rFont val="Arial"/>
        <family val="2"/>
      </rPr>
      <t xml:space="preserve">v </t>
    </r>
  </si>
  <si>
    <r>
      <t>r</t>
    </r>
    <r>
      <rPr>
        <vertAlign val="subscript"/>
        <sz val="9"/>
        <rFont val="Arial"/>
        <family val="2"/>
      </rPr>
      <t xml:space="preserve">v </t>
    </r>
  </si>
  <si>
    <r>
      <t>U</t>
    </r>
    <r>
      <rPr>
        <vertAlign val="subscript"/>
        <sz val="9"/>
        <rFont val="Arial"/>
        <family val="2"/>
      </rPr>
      <t>g</t>
    </r>
    <r>
      <rPr>
        <sz val="9"/>
        <rFont val="Arial"/>
        <family val="2"/>
      </rPr>
      <t xml:space="preserve"> </t>
    </r>
  </si>
  <si>
    <r>
      <t>The glazing is characterised by its thermal transmittance U</t>
    </r>
    <r>
      <rPr>
        <vertAlign val="subscript"/>
        <sz val="9"/>
        <rFont val="Arial"/>
        <family val="2"/>
      </rPr>
      <t>g</t>
    </r>
    <r>
      <rPr>
        <sz val="9"/>
        <rFont val="Arial"/>
        <family val="2"/>
      </rPr>
      <t xml:space="preserve">, its total solar energy transmittance g and its transmittance and reflectance values. </t>
    </r>
  </si>
  <si>
    <t>Light transmittance of the glazing [-]</t>
  </si>
  <si>
    <t>Direct solar transmittance of the glazing [-]</t>
  </si>
  <si>
    <t>Solar protection device</t>
  </si>
  <si>
    <t>Solar protection devices are characterised by the following factors :</t>
  </si>
  <si>
    <t>(Direct) Solar transmittance of the solar protection device [-]</t>
  </si>
  <si>
    <t>Solar reflectance of the side of the solar protection device facing the incident radiation [-]</t>
  </si>
  <si>
    <r>
      <t>t</t>
    </r>
    <r>
      <rPr>
        <vertAlign val="subscript"/>
        <sz val="9"/>
        <rFont val="Arial"/>
        <family val="2"/>
      </rPr>
      <t xml:space="preserve">v,B </t>
    </r>
  </si>
  <si>
    <r>
      <t>r</t>
    </r>
    <r>
      <rPr>
        <vertAlign val="subscript"/>
        <sz val="9"/>
        <rFont val="Arial"/>
        <family val="2"/>
      </rPr>
      <t xml:space="preserve">v,B </t>
    </r>
  </si>
  <si>
    <t>Light reflectance of the side of the solar protection device facing the incident radiation [-]</t>
  </si>
  <si>
    <t>Light transmittance of the solar protection device [-]</t>
  </si>
  <si>
    <t>Double clear glass with low emissivity coating</t>
  </si>
  <si>
    <t>Typical data for solar protection devices</t>
  </si>
  <si>
    <t>Data for solar protection device</t>
  </si>
  <si>
    <t>Name of the solar protection device</t>
  </si>
  <si>
    <r>
      <t>t</t>
    </r>
    <r>
      <rPr>
        <vertAlign val="subscript"/>
        <sz val="9"/>
        <rFont val="Arial"/>
        <family val="2"/>
      </rPr>
      <t>v,B</t>
    </r>
  </si>
  <si>
    <r>
      <t>r</t>
    </r>
    <r>
      <rPr>
        <vertAlign val="subscript"/>
        <sz val="9"/>
        <rFont val="Arial"/>
        <family val="2"/>
      </rPr>
      <t>v,B</t>
    </r>
  </si>
  <si>
    <t>Please enter the characteristic data of the glazing with which you want to combine the solar protection device :</t>
  </si>
  <si>
    <r>
      <t>t</t>
    </r>
    <r>
      <rPr>
        <sz val="9"/>
        <rFont val="Arial"/>
        <family val="2"/>
      </rPr>
      <t xml:space="preserve"> </t>
    </r>
    <r>
      <rPr>
        <vertAlign val="subscript"/>
        <sz val="9"/>
        <rFont val="Arial"/>
        <family val="2"/>
      </rPr>
      <t>v</t>
    </r>
    <r>
      <rPr>
        <sz val="9"/>
        <rFont val="Arial"/>
        <family val="2"/>
      </rPr>
      <t xml:space="preserve"> </t>
    </r>
  </si>
  <si>
    <r>
      <t>r</t>
    </r>
    <r>
      <rPr>
        <sz val="9"/>
        <rFont val="Arial"/>
        <family val="2"/>
      </rPr>
      <t xml:space="preserve"> </t>
    </r>
    <r>
      <rPr>
        <vertAlign val="subscript"/>
        <sz val="9"/>
        <rFont val="Arial"/>
        <family val="2"/>
      </rPr>
      <t>v</t>
    </r>
    <r>
      <rPr>
        <sz val="9"/>
        <rFont val="Arial"/>
        <family val="2"/>
      </rPr>
      <t xml:space="preserve"> </t>
    </r>
  </si>
  <si>
    <t xml:space="preserve">   (light transmittance)</t>
  </si>
  <si>
    <t xml:space="preserve">   (light reflectance)</t>
  </si>
  <si>
    <t xml:space="preserve">prot.dev. </t>
  </si>
  <si>
    <t>prot.dev.</t>
  </si>
  <si>
    <t>Integrated</t>
  </si>
  <si>
    <r>
      <t>The following chart gives the total solar energy transmittance g</t>
    </r>
    <r>
      <rPr>
        <b/>
        <i/>
        <vertAlign val="subscript"/>
        <sz val="11"/>
        <rFont val="Arial"/>
        <family val="2"/>
      </rPr>
      <t>total</t>
    </r>
    <r>
      <rPr>
        <b/>
        <i/>
        <sz val="11"/>
        <rFont val="Arial"/>
        <family val="2"/>
      </rPr>
      <t xml:space="preserve"> for the combination glazing - solar protection device. The solar protection device can be external, internal or integrated between the panes. The effect of different U-values and g-values of the glazing on the total solar energy transmittance of the combination is shown.</t>
    </r>
  </si>
  <si>
    <t>(See sheet "Solar prot device - data")</t>
  </si>
  <si>
    <r>
      <t xml:space="preserve">Ug </t>
    </r>
    <r>
      <rPr>
        <vertAlign val="subscript"/>
        <sz val="9"/>
        <rFont val="Arial"/>
        <family val="2"/>
      </rPr>
      <t>2</t>
    </r>
    <r>
      <rPr>
        <sz val="9"/>
        <rFont val="Arial"/>
        <family val="2"/>
      </rPr>
      <t xml:space="preserve"> = </t>
    </r>
  </si>
  <si>
    <r>
      <t xml:space="preserve">Ug </t>
    </r>
    <r>
      <rPr>
        <vertAlign val="subscript"/>
        <sz val="9"/>
        <rFont val="Arial"/>
        <family val="2"/>
      </rPr>
      <t>3</t>
    </r>
    <r>
      <rPr>
        <sz val="9"/>
        <rFont val="Arial"/>
        <family val="2"/>
      </rPr>
      <t xml:space="preserve"> = </t>
    </r>
  </si>
  <si>
    <r>
      <t xml:space="preserve">Ug </t>
    </r>
    <r>
      <rPr>
        <vertAlign val="subscript"/>
        <sz val="9"/>
        <rFont val="Arial"/>
        <family val="2"/>
      </rPr>
      <t>1</t>
    </r>
    <r>
      <rPr>
        <sz val="9"/>
        <rFont val="Arial"/>
        <family val="2"/>
      </rPr>
      <t xml:space="preserve"> = </t>
    </r>
  </si>
  <si>
    <t>Light reflectance of the glazing (side facing the incident radiation) [-]</t>
  </si>
  <si>
    <t xml:space="preserve">Prot. </t>
  </si>
  <si>
    <t>Glazing Z</t>
  </si>
  <si>
    <t xml:space="preserve">   (thermal transmittance in [W/(m²K)])</t>
  </si>
  <si>
    <t xml:space="preserve">   (total solar energy transmittance)</t>
  </si>
  <si>
    <t>Choose the solar protection device that you want to analyse :</t>
  </si>
  <si>
    <t>The text of the standard EN 13363-1 must be consulted to know the exact application of this method.</t>
  </si>
  <si>
    <t>It contains the following sheets:</t>
  </si>
  <si>
    <r>
      <t xml:space="preserve">· </t>
    </r>
    <r>
      <rPr>
        <sz val="9"/>
        <rFont val="Arial"/>
      </rPr>
      <t>Some definitions are given in the sheet "Definitions".</t>
    </r>
  </si>
  <si>
    <r>
      <t xml:space="preserve">· </t>
    </r>
    <r>
      <rPr>
        <sz val="9"/>
        <rFont val="Arial"/>
      </rPr>
      <t>Typical data for glazings are indicated in the sheet "Glazing".</t>
    </r>
  </si>
  <si>
    <r>
      <t xml:space="preserve">· </t>
    </r>
    <r>
      <rPr>
        <sz val="9"/>
        <rFont val="Arial"/>
      </rPr>
      <t>Typical data for solar protection devices are indicated in the sheet "Solar prot. device".</t>
    </r>
  </si>
  <si>
    <t xml:space="preserve"> 2. Glazing B : clear double glazing (4 / 12 / 4), space filled with air </t>
  </si>
  <si>
    <t xml:space="preserve"> 3. Glazing C : double glazing (4 / 16 / 4), with low emissivity coating in position 3, space filled with argon</t>
  </si>
  <si>
    <t xml:space="preserve"> 4. Glazing D : Reflective double glazing (4 / 16 / 4), with a low emissivity soft coating in position 2, space filled with Argon</t>
  </si>
  <si>
    <t>External prot. device</t>
  </si>
  <si>
    <t>Glazing A</t>
  </si>
  <si>
    <t>Glazing B</t>
  </si>
  <si>
    <t>Glazing C</t>
  </si>
  <si>
    <t>Glazing D</t>
  </si>
  <si>
    <t>U (W/m²K)</t>
  </si>
  <si>
    <t>g (-)</t>
  </si>
  <si>
    <t>Internal prot. device</t>
  </si>
  <si>
    <t>Four reference glazings are specified in the annex A of EN 14501 :</t>
  </si>
  <si>
    <t xml:space="preserve"> 1. Glazing A : clear single glazing (4 mm)</t>
  </si>
  <si>
    <t>G1</t>
  </si>
  <si>
    <t>G3</t>
  </si>
  <si>
    <t>G ext</t>
  </si>
  <si>
    <t>G int</t>
  </si>
  <si>
    <t>G between</t>
  </si>
  <si>
    <t>EN 14501 : Blinds and shutters - Thermal and visual comfort - Performance characteristics and classification</t>
  </si>
  <si>
    <t>Integrated prot. device</t>
  </si>
  <si>
    <t>Results-3</t>
  </si>
  <si>
    <r>
      <t xml:space="preserve">· </t>
    </r>
    <r>
      <rPr>
        <sz val="9"/>
        <rFont val="Arial"/>
      </rPr>
      <t>Data for solar protection devices have to be entered in the sheet "Solar prot device - Data".</t>
    </r>
  </si>
  <si>
    <r>
      <t xml:space="preserve">The </t>
    </r>
    <r>
      <rPr>
        <b/>
        <u/>
        <sz val="9"/>
        <rFont val="Arial"/>
        <family val="2"/>
      </rPr>
      <t>total solar energy transmittance</t>
    </r>
    <r>
      <rPr>
        <sz val="9"/>
        <rFont val="Arial"/>
      </rPr>
      <t xml:space="preserve"> (solar factor) is the sum of the direct solar transmittance </t>
    </r>
    <r>
      <rPr>
        <sz val="9"/>
        <rFont val="Symbol"/>
        <family val="1"/>
        <charset val="2"/>
      </rPr>
      <t>t</t>
    </r>
    <r>
      <rPr>
        <vertAlign val="subscript"/>
        <sz val="9"/>
        <rFont val="Arial"/>
        <family val="2"/>
      </rPr>
      <t>e</t>
    </r>
    <r>
      <rPr>
        <sz val="9"/>
        <rFont val="Arial"/>
      </rPr>
      <t xml:space="preserve"> and the indirect solar transmittance (fraction of the absorbed radiation that is reemitted to inside).This is the fraction of the total transmitted energy to the total incident solar radiation.</t>
    </r>
  </si>
  <si>
    <t>The next table gives typical values of transmittance and reflectance of solar protection device materials. These are indicative values given for information.</t>
  </si>
  <si>
    <t>Please enter the characteristic data of your solar protection devices in the following table :</t>
  </si>
  <si>
    <t>G</t>
  </si>
  <si>
    <t>High translucent</t>
  </si>
  <si>
    <t>prot. dev. +</t>
  </si>
  <si>
    <r>
      <t>r</t>
    </r>
    <r>
      <rPr>
        <sz val="9"/>
        <rFont val="Arial"/>
        <family val="2"/>
      </rPr>
      <t>'</t>
    </r>
    <r>
      <rPr>
        <vertAlign val="subscript"/>
        <sz val="9"/>
        <rFont val="Arial"/>
        <family val="2"/>
      </rPr>
      <t>e,B</t>
    </r>
  </si>
  <si>
    <r>
      <t>r</t>
    </r>
    <r>
      <rPr>
        <sz val="9"/>
        <rFont val="Arial"/>
        <family val="2"/>
      </rPr>
      <t>'</t>
    </r>
    <r>
      <rPr>
        <vertAlign val="subscript"/>
        <sz val="9"/>
        <rFont val="Arial"/>
        <family val="2"/>
      </rPr>
      <t>v,B</t>
    </r>
  </si>
  <si>
    <r>
      <t>r</t>
    </r>
    <r>
      <rPr>
        <sz val="9"/>
        <rFont val="Arial"/>
        <family val="2"/>
      </rPr>
      <t>'</t>
    </r>
    <r>
      <rPr>
        <vertAlign val="subscript"/>
        <sz val="9"/>
        <rFont val="Arial"/>
        <family val="2"/>
      </rPr>
      <t xml:space="preserve">e,B </t>
    </r>
  </si>
  <si>
    <r>
      <t>r</t>
    </r>
    <r>
      <rPr>
        <sz val="9"/>
        <rFont val="Arial"/>
        <family val="2"/>
      </rPr>
      <t>'</t>
    </r>
    <r>
      <rPr>
        <vertAlign val="subscript"/>
        <sz val="9"/>
        <rFont val="Arial"/>
        <family val="2"/>
      </rPr>
      <t xml:space="preserve">v,B </t>
    </r>
  </si>
  <si>
    <t>Solar absorptance of the side of the solar protection device facing the incident radiation [-]</t>
  </si>
  <si>
    <r>
      <t>t</t>
    </r>
    <r>
      <rPr>
        <sz val="9"/>
        <rFont val="Arial"/>
        <family val="2"/>
      </rPr>
      <t xml:space="preserve"> </t>
    </r>
    <r>
      <rPr>
        <vertAlign val="subscript"/>
        <sz val="9"/>
        <rFont val="Arial"/>
        <family val="2"/>
      </rPr>
      <t>e</t>
    </r>
    <r>
      <rPr>
        <sz val="9"/>
        <rFont val="Arial"/>
        <family val="2"/>
      </rPr>
      <t xml:space="preserve"> </t>
    </r>
  </si>
  <si>
    <r>
      <t>r</t>
    </r>
    <r>
      <rPr>
        <sz val="9"/>
        <rFont val="Arial"/>
        <family val="2"/>
      </rPr>
      <t xml:space="preserve"> </t>
    </r>
    <r>
      <rPr>
        <vertAlign val="subscript"/>
        <sz val="9"/>
        <rFont val="Arial"/>
        <family val="2"/>
      </rPr>
      <t>e</t>
    </r>
    <r>
      <rPr>
        <sz val="9"/>
        <rFont val="Arial"/>
        <family val="2"/>
      </rPr>
      <t xml:space="preserve"> </t>
    </r>
  </si>
  <si>
    <r>
      <t>r</t>
    </r>
    <r>
      <rPr>
        <sz val="9"/>
        <rFont val="Arial"/>
        <family val="2"/>
      </rPr>
      <t xml:space="preserve">' </t>
    </r>
    <r>
      <rPr>
        <vertAlign val="subscript"/>
        <sz val="9"/>
        <rFont val="Arial"/>
        <family val="2"/>
      </rPr>
      <t>e</t>
    </r>
    <r>
      <rPr>
        <sz val="9"/>
        <rFont val="Arial"/>
        <family val="2"/>
      </rPr>
      <t xml:space="preserve"> </t>
    </r>
  </si>
  <si>
    <r>
      <t>r</t>
    </r>
    <r>
      <rPr>
        <sz val="9"/>
        <rFont val="Arial"/>
        <family val="2"/>
      </rPr>
      <t xml:space="preserve">' </t>
    </r>
    <r>
      <rPr>
        <vertAlign val="subscript"/>
        <sz val="9"/>
        <rFont val="Arial"/>
        <family val="2"/>
      </rPr>
      <t>v</t>
    </r>
    <r>
      <rPr>
        <sz val="9"/>
        <rFont val="Arial"/>
        <family val="2"/>
      </rPr>
      <t xml:space="preserve"> </t>
    </r>
  </si>
  <si>
    <t xml:space="preserve">   (solar transmittance)</t>
  </si>
  <si>
    <r>
      <t>q</t>
    </r>
    <r>
      <rPr>
        <b/>
        <vertAlign val="subscript"/>
        <sz val="11"/>
        <rFont val="Arial"/>
        <family val="2"/>
      </rPr>
      <t>i,tot</t>
    </r>
    <r>
      <rPr>
        <b/>
        <sz val="11"/>
        <rFont val="Arial"/>
        <family val="2"/>
      </rPr>
      <t xml:space="preserve"> </t>
    </r>
  </si>
  <si>
    <r>
      <t>r</t>
    </r>
    <r>
      <rPr>
        <sz val="9"/>
        <rFont val="Arial"/>
        <family val="2"/>
      </rPr>
      <t>'</t>
    </r>
    <r>
      <rPr>
        <vertAlign val="subscript"/>
        <sz val="9"/>
        <rFont val="Arial"/>
        <family val="2"/>
      </rPr>
      <t>e</t>
    </r>
  </si>
  <si>
    <r>
      <t>SOLAR FACTOR g</t>
    </r>
    <r>
      <rPr>
        <b/>
        <vertAlign val="subscript"/>
        <sz val="10"/>
        <rFont val="Arial"/>
        <family val="2"/>
      </rPr>
      <t>tot</t>
    </r>
    <r>
      <rPr>
        <b/>
        <sz val="10"/>
        <rFont val="Arial"/>
        <family val="2"/>
      </rPr>
      <t xml:space="preserve"> </t>
    </r>
  </si>
  <si>
    <r>
      <t xml:space="preserve">DIRECT SOLAR TRANSMITTANCE </t>
    </r>
    <r>
      <rPr>
        <b/>
        <sz val="10"/>
        <rFont val="Symbol"/>
        <family val="1"/>
        <charset val="2"/>
      </rPr>
      <t>t</t>
    </r>
    <r>
      <rPr>
        <b/>
        <vertAlign val="subscript"/>
        <sz val="10"/>
        <rFont val="Arial"/>
        <family val="2"/>
      </rPr>
      <t>e,tot</t>
    </r>
    <r>
      <rPr>
        <b/>
        <sz val="10"/>
        <rFont val="Arial"/>
      </rPr>
      <t xml:space="preserve"> </t>
    </r>
  </si>
  <si>
    <r>
      <t>SECONDARY INTERNAL HEAT TRANSFER FACTOR q</t>
    </r>
    <r>
      <rPr>
        <b/>
        <vertAlign val="subscript"/>
        <sz val="10"/>
        <rFont val="Arial"/>
        <family val="2"/>
      </rPr>
      <t>i,tot</t>
    </r>
    <r>
      <rPr>
        <b/>
        <sz val="10"/>
        <rFont val="Arial"/>
      </rPr>
      <t xml:space="preserve"> </t>
    </r>
  </si>
  <si>
    <r>
      <t>r</t>
    </r>
    <r>
      <rPr>
        <sz val="9"/>
        <rFont val="Arial"/>
        <family val="2"/>
      </rPr>
      <t>'</t>
    </r>
    <r>
      <rPr>
        <vertAlign val="subscript"/>
        <sz val="9"/>
        <rFont val="Arial"/>
        <family val="2"/>
      </rPr>
      <t xml:space="preserve">v </t>
    </r>
  </si>
  <si>
    <t>Light reflectance of the glazing (opposite side from incident radiation) [-]</t>
  </si>
  <si>
    <r>
      <t>Secondary internal heat transfer factor [-] (q</t>
    </r>
    <r>
      <rPr>
        <vertAlign val="subscript"/>
        <sz val="9"/>
        <rFont val="Arial"/>
        <family val="2"/>
      </rPr>
      <t xml:space="preserve">i </t>
    </r>
    <r>
      <rPr>
        <sz val="9"/>
        <rFont val="Arial"/>
        <family val="2"/>
      </rPr>
      <t xml:space="preserve">= g - </t>
    </r>
    <r>
      <rPr>
        <sz val="9"/>
        <rFont val="Symbol"/>
        <family val="1"/>
        <charset val="2"/>
      </rPr>
      <t>t</t>
    </r>
    <r>
      <rPr>
        <vertAlign val="subscript"/>
        <sz val="9"/>
        <rFont val="Arial"/>
        <family val="2"/>
      </rPr>
      <t>e</t>
    </r>
    <r>
      <rPr>
        <sz val="9"/>
        <rFont val="Arial"/>
        <family val="2"/>
      </rPr>
      <t>)</t>
    </r>
  </si>
  <si>
    <r>
      <t>q</t>
    </r>
    <r>
      <rPr>
        <vertAlign val="subscript"/>
        <sz val="9"/>
        <rFont val="Arial"/>
        <family val="2"/>
      </rPr>
      <t>i</t>
    </r>
    <r>
      <rPr>
        <sz val="9"/>
        <rFont val="Symbol"/>
        <family val="1"/>
        <charset val="2"/>
      </rPr>
      <t xml:space="preserve"> </t>
    </r>
  </si>
  <si>
    <t>Solar reflectance of the side of the solar protection device opposite from the incident radiation [-]</t>
  </si>
  <si>
    <t>Light reflectance of the side of the solar protection device opposite from the incident radiation [-]</t>
  </si>
  <si>
    <t>Solar reflectance of the glazing (side facing the incident radiation) [-]</t>
  </si>
  <si>
    <t>Solar reflectance of the glazing (opposite side from incident radiation) [-]</t>
  </si>
  <si>
    <r>
      <t xml:space="preserve">The following table gives the total solar energy transmittance </t>
    </r>
    <r>
      <rPr>
        <b/>
        <sz val="11"/>
        <rFont val="Arial"/>
        <family val="2"/>
      </rPr>
      <t>g</t>
    </r>
    <r>
      <rPr>
        <b/>
        <vertAlign val="subscript"/>
        <sz val="11"/>
        <rFont val="Arial"/>
        <family val="2"/>
      </rPr>
      <t>tot</t>
    </r>
    <r>
      <rPr>
        <b/>
        <i/>
        <sz val="11"/>
        <rFont val="Arial"/>
        <family val="2"/>
      </rPr>
      <t xml:space="preserve">, the direct solar transmittance </t>
    </r>
    <r>
      <rPr>
        <b/>
        <i/>
        <sz val="11"/>
        <rFont val="Symbol"/>
        <family val="1"/>
        <charset val="2"/>
      </rPr>
      <t>t</t>
    </r>
    <r>
      <rPr>
        <b/>
        <i/>
        <vertAlign val="subscript"/>
        <sz val="11"/>
        <rFont val="Arial"/>
        <family val="2"/>
      </rPr>
      <t>e,tot</t>
    </r>
    <r>
      <rPr>
        <b/>
        <i/>
        <sz val="11"/>
        <rFont val="Arial"/>
        <family val="2"/>
      </rPr>
      <t>, the secondary internal heat transfer factor q</t>
    </r>
    <r>
      <rPr>
        <b/>
        <i/>
        <vertAlign val="subscript"/>
        <sz val="11"/>
        <rFont val="Arial"/>
        <family val="2"/>
      </rPr>
      <t>i,tot</t>
    </r>
    <r>
      <rPr>
        <b/>
        <i/>
        <sz val="11"/>
        <rFont val="Arial"/>
        <family val="2"/>
      </rPr>
      <t xml:space="preserve"> and the light transmittance </t>
    </r>
    <r>
      <rPr>
        <b/>
        <i/>
        <sz val="11"/>
        <rFont val="Symbol"/>
        <family val="1"/>
        <charset val="2"/>
      </rPr>
      <t>t</t>
    </r>
    <r>
      <rPr>
        <b/>
        <i/>
        <vertAlign val="subscript"/>
        <sz val="11"/>
        <rFont val="Arial"/>
        <family val="2"/>
      </rPr>
      <t>v,tot</t>
    </r>
    <r>
      <rPr>
        <b/>
        <i/>
        <sz val="11"/>
        <rFont val="Arial"/>
        <family val="2"/>
      </rPr>
      <t xml:space="preserve"> for the combination of the specified glazing (see characteristics above) and solar protection devices (see characteristics in sheet "Solar prot. device-data") according to the standard EN 13363-1. Three cases are distinguished : external solar prot. device, internal solar prot. device and integrated solar prot. device (between glass panes) :</t>
    </r>
  </si>
  <si>
    <t xml:space="preserve">   (solar reflectance)</t>
  </si>
  <si>
    <r>
      <t>g</t>
    </r>
    <r>
      <rPr>
        <b/>
        <vertAlign val="subscript"/>
        <sz val="11"/>
        <rFont val="Arial"/>
        <family val="2"/>
      </rPr>
      <t>tot</t>
    </r>
    <r>
      <rPr>
        <b/>
        <sz val="11"/>
        <rFont val="Arial"/>
        <family val="2"/>
      </rPr>
      <t xml:space="preserve"> </t>
    </r>
  </si>
  <si>
    <r>
      <t>t</t>
    </r>
    <r>
      <rPr>
        <b/>
        <vertAlign val="subscript"/>
        <sz val="11"/>
        <rFont val="Arial"/>
        <family val="2"/>
      </rPr>
      <t>e, tot</t>
    </r>
  </si>
  <si>
    <r>
      <t>t</t>
    </r>
    <r>
      <rPr>
        <b/>
        <vertAlign val="subscript"/>
        <sz val="11"/>
        <rFont val="Arial"/>
        <family val="2"/>
      </rPr>
      <t xml:space="preserve">v, tot </t>
    </r>
  </si>
  <si>
    <r>
      <t>t</t>
    </r>
    <r>
      <rPr>
        <vertAlign val="subscript"/>
        <sz val="9"/>
        <rFont val="Arial"/>
        <family val="2"/>
      </rPr>
      <t xml:space="preserve">e,B </t>
    </r>
    <r>
      <rPr>
        <sz val="9"/>
        <color indexed="10"/>
        <rFont val="Arial"/>
        <family val="2"/>
      </rPr>
      <t>*</t>
    </r>
    <r>
      <rPr>
        <vertAlign val="subscript"/>
        <sz val="9"/>
        <rFont val="Arial"/>
        <family val="2"/>
      </rPr>
      <t xml:space="preserve"> </t>
    </r>
  </si>
  <si>
    <r>
      <t>r</t>
    </r>
    <r>
      <rPr>
        <vertAlign val="subscript"/>
        <sz val="9"/>
        <rFont val="Arial"/>
        <family val="2"/>
      </rPr>
      <t xml:space="preserve">e,B </t>
    </r>
    <r>
      <rPr>
        <sz val="9"/>
        <color indexed="10"/>
        <rFont val="Arial"/>
        <family val="2"/>
      </rPr>
      <t>*</t>
    </r>
    <r>
      <rPr>
        <vertAlign val="subscript"/>
        <sz val="9"/>
        <rFont val="Arial"/>
        <family val="2"/>
      </rPr>
      <t xml:space="preserve"> </t>
    </r>
  </si>
  <si>
    <r>
      <t xml:space="preserve">U-value </t>
    </r>
    <r>
      <rPr>
        <sz val="9"/>
        <color indexed="10"/>
        <rFont val="Arial"/>
        <family val="2"/>
      </rPr>
      <t>*</t>
    </r>
    <r>
      <rPr>
        <sz val="9"/>
        <rFont val="Arial"/>
        <family val="2"/>
      </rPr>
      <t xml:space="preserve"> </t>
    </r>
  </si>
  <si>
    <r>
      <t xml:space="preserve">g-value </t>
    </r>
    <r>
      <rPr>
        <sz val="9"/>
        <color indexed="10"/>
        <rFont val="Arial"/>
        <family val="2"/>
      </rPr>
      <t>*</t>
    </r>
    <r>
      <rPr>
        <sz val="9"/>
        <rFont val="Arial"/>
        <family val="2"/>
      </rPr>
      <t xml:space="preserve"> </t>
    </r>
  </si>
  <si>
    <r>
      <t>Calculation of the total solar energy transmittance (g</t>
    </r>
    <r>
      <rPr>
        <b/>
        <i/>
        <vertAlign val="subscript"/>
        <sz val="12"/>
        <rFont val="Arial"/>
        <family val="2"/>
      </rPr>
      <t>tot</t>
    </r>
    <r>
      <rPr>
        <b/>
        <i/>
        <sz val="12"/>
        <rFont val="Arial"/>
        <family val="2"/>
      </rPr>
      <t xml:space="preserve">), the direct solar transmittance </t>
    </r>
    <r>
      <rPr>
        <b/>
        <i/>
        <sz val="12"/>
        <rFont val="Symbol"/>
        <family val="1"/>
        <charset val="2"/>
      </rPr>
      <t>t</t>
    </r>
    <r>
      <rPr>
        <b/>
        <i/>
        <vertAlign val="subscript"/>
        <sz val="12"/>
        <rFont val="Arial"/>
        <family val="2"/>
      </rPr>
      <t>e,tot</t>
    </r>
    <r>
      <rPr>
        <b/>
        <i/>
        <sz val="12"/>
        <rFont val="Arial"/>
        <family val="2"/>
      </rPr>
      <t xml:space="preserve"> and the secondary internal heat transfer factor q</t>
    </r>
    <r>
      <rPr>
        <b/>
        <i/>
        <vertAlign val="subscript"/>
        <sz val="12"/>
        <rFont val="Arial"/>
        <family val="2"/>
      </rPr>
      <t>i,tot</t>
    </r>
    <r>
      <rPr>
        <b/>
        <i/>
        <sz val="12"/>
        <rFont val="Arial"/>
        <family val="2"/>
      </rPr>
      <t xml:space="preserve"> for the combination of the reference glazings indicated in the standard EN 14501:2005 and the specified solar protection devices (see characteristics in sheet "Solar prot. device-data")</t>
    </r>
  </si>
  <si>
    <t>Version 5</t>
  </si>
  <si>
    <t>Update</t>
  </si>
  <si>
    <t>9</t>
  </si>
  <si>
    <t>Date</t>
  </si>
  <si>
    <t>Main updates</t>
  </si>
  <si>
    <t>correction cel E18 of the sheet 'Results-2'</t>
  </si>
  <si>
    <t>Combination 'Glazing &amp; Solar protection device'</t>
  </si>
  <si>
    <t>The combination of the glazing and solar protection device is characterised by the following factors :</t>
  </si>
  <si>
    <r>
      <t>t</t>
    </r>
    <r>
      <rPr>
        <vertAlign val="subscript"/>
        <sz val="9"/>
        <rFont val="Arial"/>
        <family val="2"/>
      </rPr>
      <t xml:space="preserve">e,tot </t>
    </r>
  </si>
  <si>
    <t>Direct solar transmittance [-]</t>
  </si>
  <si>
    <r>
      <t>q</t>
    </r>
    <r>
      <rPr>
        <vertAlign val="subscript"/>
        <sz val="9"/>
        <rFont val="Arial"/>
        <family val="2"/>
      </rPr>
      <t>i,tot</t>
    </r>
  </si>
  <si>
    <r>
      <t>t</t>
    </r>
    <r>
      <rPr>
        <vertAlign val="subscript"/>
        <sz val="9"/>
        <rFont val="Arial"/>
        <family val="2"/>
      </rPr>
      <t xml:space="preserve">v,tot </t>
    </r>
  </si>
  <si>
    <t>Light transmittance [-]</t>
  </si>
  <si>
    <r>
      <t xml:space="preserve">g </t>
    </r>
    <r>
      <rPr>
        <vertAlign val="subscript"/>
        <sz val="9"/>
        <rFont val="Arial"/>
        <family val="2"/>
      </rPr>
      <t>tot</t>
    </r>
    <r>
      <rPr>
        <sz val="9"/>
        <rFont val="Arial"/>
      </rPr>
      <t xml:space="preserve"> </t>
    </r>
  </si>
  <si>
    <r>
      <t>Secondary internal heat transfer factor [-] (q</t>
    </r>
    <r>
      <rPr>
        <vertAlign val="subscript"/>
        <sz val="9"/>
        <rFont val="Arial"/>
        <family val="2"/>
      </rPr>
      <t xml:space="preserve">i,tot </t>
    </r>
    <r>
      <rPr>
        <sz val="9"/>
        <rFont val="Arial"/>
        <family val="2"/>
      </rPr>
      <t>= g,</t>
    </r>
    <r>
      <rPr>
        <vertAlign val="subscript"/>
        <sz val="9"/>
        <rFont val="Arial"/>
        <family val="2"/>
      </rPr>
      <t>tot</t>
    </r>
    <r>
      <rPr>
        <sz val="9"/>
        <rFont val="Arial"/>
        <family val="2"/>
      </rPr>
      <t xml:space="preserve"> - </t>
    </r>
    <r>
      <rPr>
        <sz val="9"/>
        <rFont val="Symbol"/>
        <family val="1"/>
        <charset val="2"/>
      </rPr>
      <t>t</t>
    </r>
    <r>
      <rPr>
        <vertAlign val="subscript"/>
        <sz val="9"/>
        <rFont val="Arial"/>
        <family val="2"/>
      </rPr>
      <t>e,tot</t>
    </r>
    <r>
      <rPr>
        <sz val="9"/>
        <rFont val="Arial"/>
        <family val="2"/>
      </rPr>
      <t>)</t>
    </r>
  </si>
  <si>
    <t>European standard EN 13363-1:2007</t>
  </si>
  <si>
    <t>EUROPEAN STANDARD EN 13363-1 : 2007</t>
  </si>
  <si>
    <t>The European standard EN 13363-1:2003+A1:2007 has been drawn up by the Technical Committee CEN/TC 89 "Thermal performance of buildings and building components".</t>
  </si>
  <si>
    <t>This standard consists of two parts :</t>
  </si>
  <si>
    <t xml:space="preserve">    Part 2 : Detailed calculation method (EN 13363-2)</t>
  </si>
  <si>
    <t>The standard EN 13363-1 gives a simplified method based on the usually known data of the glazing, the U- and g-value, and the solar transmittance and reflectance of the solar protection device to estimate the total solar energy transmittance of a solar protection device combined with a glazing.</t>
  </si>
  <si>
    <t>Data for typical glazing</t>
  </si>
  <si>
    <t>(see Annex A in the standard EN 13363-1)</t>
  </si>
  <si>
    <r>
      <t>r</t>
    </r>
    <r>
      <rPr>
        <vertAlign val="subscript"/>
        <sz val="9"/>
        <rFont val="Arial"/>
        <family val="2"/>
      </rPr>
      <t xml:space="preserve">v </t>
    </r>
    <r>
      <rPr>
        <sz val="9"/>
        <rFont val="Arial"/>
        <family val="2"/>
      </rPr>
      <t>=</t>
    </r>
    <r>
      <rPr>
        <vertAlign val="subscript"/>
        <sz val="9"/>
        <rFont val="Arial"/>
        <family val="2"/>
      </rPr>
      <t xml:space="preserve"> </t>
    </r>
    <r>
      <rPr>
        <sz val="9"/>
        <rFont val="Symbol"/>
        <family val="1"/>
        <charset val="2"/>
      </rPr>
      <t>r</t>
    </r>
    <r>
      <rPr>
        <sz val="9"/>
        <rFont val="Arial"/>
        <family val="2"/>
      </rPr>
      <t>'</t>
    </r>
    <r>
      <rPr>
        <vertAlign val="subscript"/>
        <sz val="9"/>
        <rFont val="Arial"/>
        <family val="2"/>
      </rPr>
      <t>v</t>
    </r>
  </si>
  <si>
    <t>These data are on the safe side for cooling load estimations.</t>
  </si>
  <si>
    <t>Version 6</t>
  </si>
  <si>
    <t>Adaptations of the formulae in order to be conform with the new version of the standard EN13363-1 (2007)</t>
  </si>
  <si>
    <t>dans le cadre du projet belge "PME - antenne normes"</t>
  </si>
  <si>
    <r>
      <t xml:space="preserve">This </t>
    </r>
    <r>
      <rPr>
        <b/>
        <i/>
        <sz val="9"/>
        <rFont val="Arial"/>
        <family val="2"/>
      </rPr>
      <t>Excel sheet</t>
    </r>
    <r>
      <rPr>
        <sz val="9"/>
        <rFont val="Arial"/>
      </rPr>
      <t xml:space="preserve"> allows to carry out the calculations given in this standard in order to be able to estimate the total solar energy transmittance (g-value), the direct solar transmittance, the secondary internal heat transfer factor and the light transmittance of a solar protection device combined with glazing.</t>
    </r>
  </si>
  <si>
    <r>
      <t xml:space="preserve">· </t>
    </r>
    <r>
      <rPr>
        <sz val="9"/>
        <rFont val="Arial"/>
      </rPr>
      <t>The worksheet "Results-1" gives the calculation of the total solar energy transmittance, the direct solar transmittance, the secondary internal heat transfer factor and the light transmittance of the specified solar protection devices combined with one specified glazing.</t>
    </r>
  </si>
  <si>
    <r>
      <t xml:space="preserve">· </t>
    </r>
    <r>
      <rPr>
        <sz val="9"/>
        <rFont val="Arial"/>
      </rPr>
      <t>The worksheet "Results-3" gives the calculation of the total solar energy transmittance (g-value), the direct solar transmittance and the secondary internal heat transfer factor of the combination of the specified solar protection devices with the 4 reference glazings defined in the standard EN 14501.</t>
    </r>
  </si>
  <si>
    <r>
      <t xml:space="preserve">· </t>
    </r>
    <r>
      <rPr>
        <sz val="9"/>
        <rFont val="Arial"/>
      </rPr>
      <t xml:space="preserve">The worksheet "Update" gives an explanation of the update of this version of the Excel tool compared to the previous one. </t>
    </r>
  </si>
  <si>
    <r>
      <t xml:space="preserve">The </t>
    </r>
    <r>
      <rPr>
        <b/>
        <u/>
        <sz val="9"/>
        <rFont val="Arial"/>
        <family val="2"/>
      </rPr>
      <t>thermal transmittance</t>
    </r>
    <r>
      <rPr>
        <sz val="9"/>
        <rFont val="Arial"/>
      </rPr>
      <t xml:space="preserve"> is the density of heat flow rate through a component in the steady state divided by the temperature difference between the surroundings on each side of the component (in W/m² K)</t>
    </r>
  </si>
  <si>
    <t>The real data (U-value, g-value, light and solar transmittance and reflectance) for the glazing with which you want to combine the solar protection devices have to be introduced in the worsheet "Results-1".</t>
  </si>
  <si>
    <t>(see Annex A of the standard EN 13363-1)</t>
  </si>
  <si>
    <t>G2 ext</t>
  </si>
  <si>
    <t>G2 int</t>
  </si>
  <si>
    <t>Version #</t>
  </si>
  <si>
    <t>Version 7</t>
  </si>
  <si>
    <r>
      <t>F</t>
    </r>
    <r>
      <rPr>
        <vertAlign val="subscript"/>
        <sz val="9"/>
        <rFont val="Arial"/>
        <family val="2"/>
      </rPr>
      <t>c</t>
    </r>
    <r>
      <rPr>
        <sz val="9"/>
        <rFont val="Arial"/>
      </rPr>
      <t xml:space="preserve"> </t>
    </r>
  </si>
  <si>
    <r>
      <t xml:space="preserve">The </t>
    </r>
    <r>
      <rPr>
        <b/>
        <u/>
        <sz val="9"/>
        <rFont val="Arial"/>
        <family val="2"/>
      </rPr>
      <t>Shading factor</t>
    </r>
    <r>
      <rPr>
        <sz val="9"/>
        <rFont val="Arial"/>
        <family val="2"/>
      </rPr>
      <t xml:space="preserve"> is the ratio of the solar factor of the combined glazing and solar protection device g</t>
    </r>
    <r>
      <rPr>
        <vertAlign val="subscript"/>
        <sz val="9"/>
        <rFont val="Arial"/>
        <family val="2"/>
      </rPr>
      <t>tot</t>
    </r>
    <r>
      <rPr>
        <sz val="9"/>
        <rFont val="Arial"/>
        <family val="2"/>
      </rPr>
      <t xml:space="preserve"> to that of the glazing alone g </t>
    </r>
  </si>
  <si>
    <r>
      <t>F</t>
    </r>
    <r>
      <rPr>
        <vertAlign val="subscript"/>
        <sz val="10"/>
        <rFont val="Arial"/>
        <family val="2"/>
      </rPr>
      <t>c</t>
    </r>
    <r>
      <rPr>
        <sz val="10"/>
        <rFont val="Arial"/>
      </rPr>
      <t xml:space="preserve"> </t>
    </r>
  </si>
  <si>
    <t>Shading factor [-]</t>
  </si>
  <si>
    <t>The calculation of the 'shading factor' Fc has been added</t>
  </si>
  <si>
    <r>
      <t>F</t>
    </r>
    <r>
      <rPr>
        <b/>
        <vertAlign val="subscript"/>
        <sz val="11"/>
        <rFont val="Arial"/>
        <family val="2"/>
      </rPr>
      <t xml:space="preserve">c </t>
    </r>
    <r>
      <rPr>
        <b/>
        <sz val="11"/>
        <rFont val="Arial"/>
        <family val="2"/>
      </rPr>
      <t xml:space="preserve"> </t>
    </r>
  </si>
  <si>
    <r>
      <t>SHADING FACTOR F</t>
    </r>
    <r>
      <rPr>
        <b/>
        <vertAlign val="subscript"/>
        <sz val="10"/>
        <rFont val="Arial"/>
        <family val="2"/>
      </rPr>
      <t>c</t>
    </r>
    <r>
      <rPr>
        <b/>
        <sz val="10"/>
        <rFont val="Arial"/>
        <family val="2"/>
      </rPr>
      <t xml:space="preserve"> </t>
    </r>
  </si>
  <si>
    <t>Ontwikkeld door /  Développé par</t>
  </si>
  <si>
    <t>* Required for the calculation of the g-value</t>
  </si>
  <si>
    <r>
      <t xml:space="preserve">Read our discaimer on </t>
    </r>
    <r>
      <rPr>
        <b/>
        <u/>
        <sz val="10"/>
        <color rgb="FF0070C0"/>
        <rFont val="Times New Roman"/>
        <family val="1"/>
      </rPr>
      <t>www.wtcb.be</t>
    </r>
    <r>
      <rPr>
        <b/>
        <i/>
        <sz val="10"/>
        <color indexed="10"/>
        <rFont val="Times New Roman"/>
        <family val="1"/>
      </rPr>
      <t xml:space="preserve"> or </t>
    </r>
    <r>
      <rPr>
        <b/>
        <u/>
        <sz val="10"/>
        <color rgb="FF0070C0"/>
        <rFont val="Times New Roman"/>
        <family val="1"/>
      </rPr>
      <t>www.cstc.be</t>
    </r>
  </si>
  <si>
    <t>Version 7.1</t>
  </si>
  <si>
    <t>Sends statistical data to BBRI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</si>
</sst>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0" x14ac:knownFonts="1">
    <font>
      <sz val="10"/>
      <name val="Arial"/>
    </font>
    <font>
      <b/>
      <sz val="10"/>
      <name val="Arial"/>
      <family val="2"/>
    </font>
    <font>
      <sz val="10"/>
      <color indexed="10"/>
      <name val="Arial"/>
      <family val="2"/>
    </font>
    <font>
      <sz val="12"/>
      <name val="Arial"/>
      <family val="2"/>
    </font>
    <font>
      <u/>
      <sz val="10"/>
      <color indexed="12"/>
      <name val="Arial"/>
    </font>
    <font>
      <sz val="14"/>
      <name val="Arial"/>
      <family val="2"/>
    </font>
    <font>
      <b/>
      <i/>
      <sz val="10"/>
      <name val="Arial"/>
      <family val="2"/>
    </font>
    <font>
      <sz val="10"/>
      <name val="Arial"/>
      <family val="2"/>
    </font>
    <font>
      <sz val="10"/>
      <name val="Symbol"/>
      <family val="1"/>
      <charset val="2"/>
    </font>
    <font>
      <vertAlign val="subscript"/>
      <sz val="10"/>
      <name val="Arial"/>
      <family val="2"/>
    </font>
    <font>
      <b/>
      <i/>
      <sz val="12"/>
      <name val="Arial"/>
      <family val="2"/>
    </font>
    <font>
      <b/>
      <i/>
      <sz val="11"/>
      <name val="Arial"/>
      <family val="2"/>
    </font>
    <font>
      <sz val="8"/>
      <name val="Arial"/>
      <family val="2"/>
    </font>
    <font>
      <u/>
      <sz val="10"/>
      <name val="Arial"/>
      <family val="2"/>
    </font>
    <font>
      <b/>
      <i/>
      <sz val="10"/>
      <name val="Times New Roman"/>
      <family val="1"/>
    </font>
    <font>
      <b/>
      <i/>
      <sz val="12"/>
      <name val="Times New Roman"/>
      <family val="1"/>
    </font>
    <font>
      <sz val="10"/>
      <name val="Times New Roman"/>
      <family val="1"/>
    </font>
    <font>
      <u/>
      <sz val="10"/>
      <color indexed="12"/>
      <name val="Times New Roman"/>
      <family val="1"/>
    </font>
    <font>
      <b/>
      <i/>
      <sz val="12"/>
      <color indexed="62"/>
      <name val="Times New Roman"/>
      <family val="1"/>
    </font>
    <font>
      <b/>
      <i/>
      <sz val="14"/>
      <color indexed="62"/>
      <name val="Times New Roman"/>
      <family val="1"/>
    </font>
    <font>
      <b/>
      <sz val="12"/>
      <name val="Arial"/>
      <family val="2"/>
    </font>
    <font>
      <sz val="11"/>
      <name val="Arial"/>
      <family val="2"/>
    </font>
    <font>
      <sz val="9"/>
      <name val="Arial"/>
    </font>
    <font>
      <b/>
      <sz val="9"/>
      <name val="Arial"/>
      <family val="2"/>
    </font>
    <font>
      <b/>
      <i/>
      <sz val="9"/>
      <name val="Arial"/>
      <family val="2"/>
    </font>
    <font>
      <sz val="9"/>
      <name val="Symbol"/>
      <family val="1"/>
      <charset val="2"/>
    </font>
    <font>
      <vertAlign val="subscript"/>
      <sz val="9"/>
      <name val="Arial"/>
      <family val="2"/>
    </font>
    <font>
      <b/>
      <u/>
      <sz val="9"/>
      <name val="Arial"/>
      <family val="2"/>
    </font>
    <font>
      <u/>
      <sz val="11"/>
      <name val="Arial"/>
      <family val="2"/>
    </font>
    <font>
      <sz val="9"/>
      <name val="Arial"/>
      <family val="2"/>
    </font>
    <font>
      <u/>
      <sz val="9"/>
      <name val="Arial"/>
      <family val="2"/>
    </font>
    <font>
      <b/>
      <i/>
      <sz val="10"/>
      <color indexed="10"/>
      <name val="Times New Roman"/>
      <family val="1"/>
    </font>
    <font>
      <sz val="7"/>
      <name val="Arial"/>
      <family val="2"/>
    </font>
    <font>
      <sz val="8"/>
      <name val="Arial"/>
    </font>
    <font>
      <sz val="8"/>
      <name val="Symbol"/>
      <family val="1"/>
      <charset val="2"/>
    </font>
    <font>
      <b/>
      <i/>
      <vertAlign val="subscript"/>
      <sz val="11"/>
      <name val="Arial"/>
      <family val="2"/>
    </font>
    <font>
      <i/>
      <sz val="9"/>
      <name val="Arial"/>
      <family val="2"/>
    </font>
    <font>
      <b/>
      <sz val="11"/>
      <name val="Arial"/>
      <family val="2"/>
    </font>
    <font>
      <b/>
      <sz val="8"/>
      <color indexed="53"/>
      <name val="Arial"/>
      <family val="2"/>
    </font>
    <font>
      <b/>
      <sz val="9"/>
      <color indexed="53"/>
      <name val="Arial"/>
      <family val="2"/>
    </font>
    <font>
      <b/>
      <i/>
      <sz val="11"/>
      <name val="Symbol"/>
      <family val="1"/>
      <charset val="2"/>
    </font>
    <font>
      <b/>
      <vertAlign val="subscript"/>
      <sz val="11"/>
      <name val="Arial"/>
      <family val="2"/>
    </font>
    <font>
      <sz val="8"/>
      <color indexed="81"/>
      <name val="Tahoma"/>
    </font>
    <font>
      <b/>
      <sz val="8"/>
      <color indexed="81"/>
      <name val="Tahoma"/>
    </font>
    <font>
      <b/>
      <sz val="7"/>
      <color indexed="12"/>
      <name val="Arial"/>
      <family val="2"/>
    </font>
    <font>
      <b/>
      <i/>
      <sz val="9"/>
      <color indexed="10"/>
      <name val="Arial"/>
      <family val="2"/>
    </font>
    <font>
      <b/>
      <sz val="8"/>
      <color indexed="57"/>
      <name val="Arial"/>
      <family val="2"/>
    </font>
    <font>
      <b/>
      <sz val="8"/>
      <color indexed="14"/>
      <name val="Arial"/>
      <family val="2"/>
    </font>
    <font>
      <b/>
      <sz val="9"/>
      <color indexed="14"/>
      <name val="Arial"/>
      <family val="2"/>
    </font>
    <font>
      <b/>
      <sz val="9"/>
      <color indexed="57"/>
      <name val="Arial"/>
      <family val="2"/>
    </font>
    <font>
      <b/>
      <vertAlign val="subscript"/>
      <sz val="10"/>
      <name val="Arial"/>
      <family val="2"/>
    </font>
    <font>
      <b/>
      <sz val="10"/>
      <name val="Symbol"/>
      <family val="1"/>
      <charset val="2"/>
    </font>
    <font>
      <b/>
      <sz val="11"/>
      <name val="Symbol"/>
      <family val="1"/>
      <charset val="2"/>
    </font>
    <font>
      <sz val="11"/>
      <name val="Arial"/>
    </font>
    <font>
      <b/>
      <sz val="10"/>
      <name val="Arial"/>
    </font>
    <font>
      <sz val="9"/>
      <color indexed="10"/>
      <name val="Arial"/>
      <family val="2"/>
    </font>
    <font>
      <b/>
      <i/>
      <vertAlign val="subscript"/>
      <sz val="12"/>
      <name val="Arial"/>
      <family val="2"/>
    </font>
    <font>
      <b/>
      <i/>
      <sz val="12"/>
      <name val="Symbol"/>
      <family val="1"/>
      <charset val="2"/>
    </font>
    <font>
      <b/>
      <sz val="10"/>
      <color indexed="81"/>
      <name val="Tahoma"/>
      <family val="2"/>
    </font>
    <font>
      <b/>
      <u/>
      <sz val="10"/>
      <color rgb="FF0070C0"/>
      <name val="Times New Roman"/>
      <family val="1"/>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26"/>
      </patternFill>
    </fill>
    <fill>
      <patternFill patternType="solid">
        <fgColor indexed="22"/>
        <bgColor indexed="26"/>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13">
    <xf numFmtId="0" fontId="0" fillId="0" borderId="0" xfId="0"/>
    <xf numFmtId="0" fontId="14" fillId="0" borderId="0" xfId="0" applyFont="1" applyAlignment="1">
      <alignment horizontal="center"/>
    </xf>
    <xf numFmtId="0" fontId="0" fillId="0" borderId="0" xfId="0" applyAlignment="1">
      <alignment horizontal="center"/>
    </xf>
    <xf numFmtId="0" fontId="0" fillId="2" borderId="1" xfId="0" applyFill="1" applyBorder="1"/>
    <xf numFmtId="0" fontId="0" fillId="2" borderId="2" xfId="0" applyFill="1" applyBorder="1"/>
    <xf numFmtId="0" fontId="14" fillId="2" borderId="2" xfId="0" applyFont="1" applyFill="1" applyBorder="1" applyAlignment="1">
      <alignment horizontal="center"/>
    </xf>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0" xfId="0" applyFill="1" applyBorder="1"/>
    <xf numFmtId="0" fontId="15" fillId="2" borderId="0" xfId="0" applyFont="1" applyFill="1" applyBorder="1" applyAlignment="1">
      <alignment horizontal="center"/>
    </xf>
    <xf numFmtId="0" fontId="0" fillId="2" borderId="0" xfId="0" applyFill="1" applyBorder="1" applyAlignment="1">
      <alignment horizontal="center"/>
    </xf>
    <xf numFmtId="0" fontId="0" fillId="2" borderId="5" xfId="0" applyFill="1" applyBorder="1"/>
    <xf numFmtId="0" fontId="14" fillId="2" borderId="0" xfId="0" applyFont="1" applyFill="1" applyBorder="1" applyAlignment="1">
      <alignment horizontal="center"/>
    </xf>
    <xf numFmtId="0" fontId="16" fillId="2" borderId="0" xfId="0" applyFont="1" applyFill="1" applyBorder="1" applyAlignment="1">
      <alignment horizontal="center"/>
    </xf>
    <xf numFmtId="0" fontId="14" fillId="2" borderId="0" xfId="0" applyFont="1" applyFill="1" applyAlignment="1">
      <alignment horizontal="center"/>
    </xf>
    <xf numFmtId="0" fontId="17" fillId="2" borderId="0" xfId="1" applyFont="1" applyFill="1" applyBorder="1" applyAlignment="1" applyProtection="1">
      <alignment horizontal="center"/>
    </xf>
    <xf numFmtId="0" fontId="0" fillId="2" borderId="0" xfId="0" applyFill="1"/>
    <xf numFmtId="0" fontId="0" fillId="2" borderId="6" xfId="0" applyFill="1" applyBorder="1"/>
    <xf numFmtId="0" fontId="0" fillId="2" borderId="7" xfId="0" applyFill="1" applyBorder="1"/>
    <xf numFmtId="0" fontId="14" fillId="2" borderId="7" xfId="0" applyFont="1" applyFill="1" applyBorder="1" applyAlignment="1">
      <alignment horizontal="center"/>
    </xf>
    <xf numFmtId="0" fontId="0" fillId="2" borderId="7" xfId="0" applyFill="1" applyBorder="1" applyAlignment="1">
      <alignment horizontal="center"/>
    </xf>
    <xf numFmtId="0" fontId="0" fillId="2" borderId="8" xfId="0" applyFill="1" applyBorder="1"/>
    <xf numFmtId="0" fontId="18" fillId="2" borderId="0" xfId="0" applyFont="1" applyFill="1" applyBorder="1" applyAlignment="1">
      <alignment horizontal="center"/>
    </xf>
    <xf numFmtId="0" fontId="19" fillId="2" borderId="0" xfId="0" applyFont="1" applyFill="1" applyBorder="1" applyAlignment="1">
      <alignment horizontal="center"/>
    </xf>
    <xf numFmtId="0" fontId="0" fillId="3" borderId="0" xfId="0" applyFill="1"/>
    <xf numFmtId="0" fontId="0" fillId="3" borderId="0" xfId="0" applyFill="1" applyProtection="1"/>
    <xf numFmtId="0" fontId="3" fillId="3" borderId="0" xfId="0" applyFont="1" applyFill="1" applyProtection="1"/>
    <xf numFmtId="0" fontId="22" fillId="3" borderId="0" xfId="0" applyFont="1" applyFill="1" applyProtection="1"/>
    <xf numFmtId="0" fontId="22" fillId="3" borderId="0" xfId="0" applyFont="1" applyFill="1"/>
    <xf numFmtId="0" fontId="25" fillId="3" borderId="0" xfId="0" applyFont="1" applyFill="1" applyProtection="1"/>
    <xf numFmtId="0" fontId="0" fillId="3" borderId="0" xfId="0" applyFill="1" applyAlignment="1">
      <alignment horizontal="center"/>
    </xf>
    <xf numFmtId="0" fontId="20" fillId="3" borderId="0" xfId="0" applyFont="1" applyFill="1"/>
    <xf numFmtId="0" fontId="5" fillId="3" borderId="0" xfId="0" applyFont="1" applyFill="1"/>
    <xf numFmtId="0" fontId="25" fillId="3" borderId="0" xfId="0" applyFont="1" applyFill="1" applyAlignment="1">
      <alignment horizontal="left" vertical="top"/>
    </xf>
    <xf numFmtId="0" fontId="25" fillId="3" borderId="0" xfId="0" applyFont="1" applyFill="1" applyAlignment="1">
      <alignment horizontal="left"/>
    </xf>
    <xf numFmtId="0" fontId="22" fillId="3" borderId="0" xfId="0" applyFont="1" applyFill="1" applyAlignment="1">
      <alignment vertical="top"/>
    </xf>
    <xf numFmtId="0" fontId="0" fillId="3" borderId="0" xfId="0" applyFill="1" applyAlignment="1">
      <alignment vertical="top"/>
    </xf>
    <xf numFmtId="0" fontId="0" fillId="3" borderId="0" xfId="0" applyFill="1" applyAlignment="1">
      <alignment horizontal="left" wrapText="1"/>
    </xf>
    <xf numFmtId="0" fontId="28" fillId="3" borderId="0" xfId="0" applyFont="1" applyFill="1"/>
    <xf numFmtId="0" fontId="29" fillId="3" borderId="0" xfId="0" applyFont="1" applyFill="1"/>
    <xf numFmtId="0" fontId="29" fillId="3" borderId="0" xfId="0" applyFont="1" applyFill="1" applyAlignment="1">
      <alignment horizontal="left"/>
    </xf>
    <xf numFmtId="0" fontId="7" fillId="3" borderId="0" xfId="0" applyFont="1" applyFill="1"/>
    <xf numFmtId="0" fontId="7" fillId="3" borderId="0" xfId="0" applyFont="1" applyFill="1" applyAlignment="1">
      <alignment horizontal="center"/>
    </xf>
    <xf numFmtId="0" fontId="7" fillId="4" borderId="0" xfId="0" applyFont="1" applyFill="1" applyBorder="1" applyAlignment="1">
      <alignment horizontal="center"/>
    </xf>
    <xf numFmtId="0" fontId="7" fillId="4" borderId="0" xfId="0" applyFont="1" applyFill="1" applyBorder="1"/>
    <xf numFmtId="0" fontId="29" fillId="2" borderId="9" xfId="0" applyFont="1" applyFill="1" applyBorder="1" applyAlignment="1">
      <alignment horizontal="center"/>
    </xf>
    <xf numFmtId="0" fontId="29" fillId="2" borderId="10" xfId="0" applyFont="1" applyFill="1" applyBorder="1" applyAlignment="1">
      <alignment horizontal="center"/>
    </xf>
    <xf numFmtId="0" fontId="29" fillId="2" borderId="11" xfId="0" applyFont="1" applyFill="1" applyBorder="1" applyAlignment="1">
      <alignment horizontal="center"/>
    </xf>
    <xf numFmtId="0" fontId="29" fillId="2" borderId="12" xfId="0" applyFont="1" applyFill="1" applyBorder="1" applyAlignment="1">
      <alignment horizontal="center"/>
    </xf>
    <xf numFmtId="0" fontId="29" fillId="2" borderId="0" xfId="0" applyFont="1" applyFill="1" applyBorder="1" applyAlignment="1">
      <alignment horizontal="center"/>
    </xf>
    <xf numFmtId="0" fontId="29" fillId="2" borderId="13" xfId="0" applyFont="1" applyFill="1" applyBorder="1" applyAlignment="1">
      <alignment horizontal="center"/>
    </xf>
    <xf numFmtId="0" fontId="29" fillId="5" borderId="12" xfId="0" applyFont="1" applyFill="1" applyBorder="1" applyAlignment="1">
      <alignment horizontal="center"/>
    </xf>
    <xf numFmtId="0" fontId="29" fillId="5" borderId="0" xfId="0" applyFont="1" applyFill="1" applyBorder="1" applyAlignment="1">
      <alignment horizontal="center"/>
    </xf>
    <xf numFmtId="0" fontId="29" fillId="5" borderId="13" xfId="0" applyFont="1" applyFill="1" applyBorder="1" applyAlignment="1">
      <alignment horizontal="center"/>
    </xf>
    <xf numFmtId="0" fontId="29" fillId="5" borderId="14" xfId="0" applyFont="1" applyFill="1" applyBorder="1" applyAlignment="1">
      <alignment horizontal="center"/>
    </xf>
    <xf numFmtId="0" fontId="29" fillId="5" borderId="7" xfId="0" applyFont="1" applyFill="1" applyBorder="1" applyAlignment="1">
      <alignment horizontal="center"/>
    </xf>
    <xf numFmtId="0" fontId="25" fillId="5" borderId="14" xfId="0" applyFont="1" applyFill="1" applyBorder="1" applyAlignment="1">
      <alignment horizontal="center"/>
    </xf>
    <xf numFmtId="0" fontId="25" fillId="5" borderId="15" xfId="0" applyFont="1" applyFill="1" applyBorder="1" applyAlignment="1">
      <alignment horizontal="center"/>
    </xf>
    <xf numFmtId="0" fontId="29" fillId="3" borderId="16" xfId="0" applyFont="1" applyFill="1" applyBorder="1" applyAlignment="1">
      <alignment horizontal="center" vertical="center"/>
    </xf>
    <xf numFmtId="164" fontId="29" fillId="4" borderId="12" xfId="0" applyNumberFormat="1" applyFont="1" applyFill="1" applyBorder="1" applyAlignment="1">
      <alignment horizontal="center" vertical="center"/>
    </xf>
    <xf numFmtId="2" fontId="29" fillId="4" borderId="0" xfId="0" applyNumberFormat="1" applyFont="1" applyFill="1" applyBorder="1" applyAlignment="1">
      <alignment horizontal="center" vertical="center"/>
    </xf>
    <xf numFmtId="2" fontId="29" fillId="4" borderId="12" xfId="0" applyNumberFormat="1" applyFont="1" applyFill="1" applyBorder="1" applyAlignment="1">
      <alignment horizontal="center" vertical="center"/>
    </xf>
    <xf numFmtId="2" fontId="29" fillId="4" borderId="13" xfId="0" applyNumberFormat="1" applyFont="1" applyFill="1" applyBorder="1" applyAlignment="1">
      <alignment horizontal="center" vertical="center"/>
    </xf>
    <xf numFmtId="164" fontId="29" fillId="4" borderId="17" xfId="0" applyNumberFormat="1" applyFont="1" applyFill="1" applyBorder="1" applyAlignment="1">
      <alignment horizontal="center" vertical="center"/>
    </xf>
    <xf numFmtId="2" fontId="29" fillId="4" borderId="18" xfId="0" applyNumberFormat="1" applyFont="1" applyFill="1" applyBorder="1" applyAlignment="1">
      <alignment horizontal="center" vertical="center"/>
    </xf>
    <xf numFmtId="2" fontId="29" fillId="4" borderId="17" xfId="0" applyNumberFormat="1" applyFont="1" applyFill="1" applyBorder="1" applyAlignment="1">
      <alignment horizontal="center" vertical="center"/>
    </xf>
    <xf numFmtId="2" fontId="29" fillId="4" borderId="19" xfId="0" applyNumberFormat="1" applyFont="1" applyFill="1" applyBorder="1" applyAlignment="1">
      <alignment horizontal="center" vertical="center"/>
    </xf>
    <xf numFmtId="164" fontId="29" fillId="4" borderId="20" xfId="0" applyNumberFormat="1" applyFont="1" applyFill="1" applyBorder="1" applyAlignment="1">
      <alignment horizontal="center" vertical="center"/>
    </xf>
    <xf numFmtId="2" fontId="29" fillId="4" borderId="21" xfId="0" applyNumberFormat="1" applyFont="1" applyFill="1" applyBorder="1" applyAlignment="1">
      <alignment horizontal="center" vertical="center"/>
    </xf>
    <xf numFmtId="2" fontId="29" fillId="4" borderId="20" xfId="0" applyNumberFormat="1" applyFont="1" applyFill="1" applyBorder="1" applyAlignment="1">
      <alignment horizontal="center" vertical="center"/>
    </xf>
    <xf numFmtId="2" fontId="29" fillId="4" borderId="22" xfId="0" applyNumberFormat="1" applyFont="1" applyFill="1" applyBorder="1" applyAlignment="1">
      <alignment horizontal="center" vertical="center"/>
    </xf>
    <xf numFmtId="0" fontId="29" fillId="4" borderId="0" xfId="0" applyFont="1" applyFill="1" applyBorder="1" applyAlignment="1">
      <alignment horizontal="center"/>
    </xf>
    <xf numFmtId="0" fontId="29" fillId="4" borderId="0" xfId="0" applyFont="1" applyFill="1" applyBorder="1"/>
    <xf numFmtId="0" fontId="22" fillId="6" borderId="12" xfId="0" applyFont="1" applyFill="1" applyBorder="1" applyAlignment="1" applyProtection="1">
      <alignment horizontal="left"/>
      <protection locked="0"/>
    </xf>
    <xf numFmtId="165" fontId="22" fillId="6" borderId="12" xfId="0" applyNumberFormat="1" applyFont="1" applyFill="1" applyBorder="1" applyAlignment="1" applyProtection="1">
      <alignment horizontal="center"/>
      <protection locked="0"/>
    </xf>
    <xf numFmtId="165" fontId="22" fillId="6" borderId="0" xfId="0" applyNumberFormat="1" applyFont="1" applyFill="1" applyBorder="1" applyAlignment="1" applyProtection="1">
      <alignment horizontal="center"/>
      <protection locked="0"/>
    </xf>
    <xf numFmtId="2" fontId="29" fillId="6" borderId="0" xfId="0" applyNumberFormat="1" applyFont="1" applyFill="1" applyBorder="1" applyAlignment="1" applyProtection="1">
      <alignment horizontal="center"/>
      <protection locked="0"/>
    </xf>
    <xf numFmtId="0" fontId="0" fillId="0" borderId="0" xfId="0" applyFill="1" applyProtection="1"/>
    <xf numFmtId="0" fontId="10" fillId="0" borderId="0" xfId="0" applyFont="1" applyFill="1" applyAlignment="1" applyProtection="1">
      <alignment horizontal="left"/>
    </xf>
    <xf numFmtId="0" fontId="29" fillId="0" borderId="0" xfId="0" applyFont="1" applyFill="1" applyProtection="1"/>
    <xf numFmtId="0" fontId="24" fillId="0" borderId="0" xfId="0" applyFont="1" applyFill="1" applyAlignment="1" applyProtection="1">
      <alignment horizontal="left"/>
    </xf>
    <xf numFmtId="0" fontId="23" fillId="0" borderId="0" xfId="0" applyFont="1" applyFill="1" applyProtection="1"/>
    <xf numFmtId="2" fontId="29" fillId="0" borderId="0" xfId="0" applyNumberFormat="1" applyFont="1" applyFill="1" applyAlignment="1" applyProtection="1">
      <alignment horizontal="center"/>
    </xf>
    <xf numFmtId="0" fontId="0" fillId="0" borderId="0" xfId="0" applyFill="1" applyBorder="1" applyProtection="1"/>
    <xf numFmtId="0" fontId="22" fillId="0" borderId="0" xfId="0" applyFont="1" applyFill="1" applyProtection="1"/>
    <xf numFmtId="0" fontId="22" fillId="0" borderId="0" xfId="0" applyFont="1" applyFill="1" applyBorder="1" applyProtection="1"/>
    <xf numFmtId="0" fontId="0" fillId="0" borderId="5" xfId="0" applyFill="1" applyBorder="1" applyProtection="1"/>
    <xf numFmtId="0" fontId="22" fillId="0" borderId="16" xfId="0" applyFont="1" applyFill="1" applyBorder="1" applyAlignment="1" applyProtection="1">
      <alignment horizontal="center"/>
    </xf>
    <xf numFmtId="2" fontId="0" fillId="0" borderId="5" xfId="0" applyNumberFormat="1" applyFill="1" applyBorder="1" applyProtection="1"/>
    <xf numFmtId="2" fontId="0" fillId="0" borderId="8" xfId="0" applyNumberFormat="1" applyFill="1" applyBorder="1" applyProtection="1"/>
    <xf numFmtId="0" fontId="29" fillId="6" borderId="0" xfId="0" applyFont="1" applyFill="1" applyAlignment="1" applyProtection="1">
      <alignment horizontal="left"/>
      <protection locked="0"/>
    </xf>
    <xf numFmtId="0" fontId="0" fillId="0" borderId="0" xfId="0" applyFill="1" applyAlignment="1" applyProtection="1">
      <alignment horizontal="center"/>
    </xf>
    <xf numFmtId="0" fontId="20" fillId="0" borderId="0" xfId="0" applyFont="1" applyFill="1" applyProtection="1"/>
    <xf numFmtId="0" fontId="5" fillId="0" borderId="0" xfId="0" applyFont="1" applyFill="1" applyProtection="1"/>
    <xf numFmtId="0" fontId="22" fillId="2" borderId="9" xfId="0" applyFont="1" applyFill="1" applyBorder="1" applyAlignment="1" applyProtection="1">
      <alignment horizontal="center"/>
    </xf>
    <xf numFmtId="0" fontId="25" fillId="2" borderId="9" xfId="0" applyFont="1" applyFill="1" applyBorder="1" applyAlignment="1" applyProtection="1">
      <alignment horizontal="center"/>
    </xf>
    <xf numFmtId="0" fontId="25" fillId="2" borderId="10" xfId="0" applyFont="1" applyFill="1" applyBorder="1" applyAlignment="1" applyProtection="1">
      <alignment horizontal="center"/>
    </xf>
    <xf numFmtId="0" fontId="22" fillId="2" borderId="23" xfId="0" applyFont="1" applyFill="1" applyBorder="1" applyAlignment="1" applyProtection="1">
      <alignment horizontal="center"/>
    </xf>
    <xf numFmtId="0" fontId="22" fillId="2" borderId="14" xfId="0" applyFont="1" applyFill="1" applyBorder="1" applyAlignment="1" applyProtection="1">
      <alignment horizontal="center"/>
    </xf>
    <xf numFmtId="0" fontId="22" fillId="2" borderId="7" xfId="0" applyFont="1" applyFill="1" applyBorder="1" applyAlignment="1" applyProtection="1">
      <alignment horizontal="center"/>
    </xf>
    <xf numFmtId="0" fontId="22" fillId="0" borderId="0" xfId="0" applyFont="1" applyFill="1" applyAlignment="1" applyProtection="1">
      <alignment horizontal="center"/>
    </xf>
    <xf numFmtId="0" fontId="25"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Protection="1">
      <protection locked="0"/>
    </xf>
    <xf numFmtId="0" fontId="11" fillId="0" borderId="0" xfId="0" applyFont="1" applyFill="1" applyProtection="1"/>
    <xf numFmtId="0" fontId="0" fillId="0" borderId="1" xfId="0" applyFill="1" applyBorder="1" applyProtection="1"/>
    <xf numFmtId="0" fontId="0" fillId="0" borderId="2" xfId="0" applyFill="1" applyBorder="1" applyProtection="1"/>
    <xf numFmtId="0" fontId="0" fillId="0" borderId="3" xfId="0" applyFill="1" applyBorder="1" applyAlignment="1" applyProtection="1">
      <alignment horizontal="left"/>
    </xf>
    <xf numFmtId="0" fontId="0" fillId="0" borderId="4" xfId="0" applyFill="1" applyBorder="1" applyProtection="1"/>
    <xf numFmtId="0" fontId="0" fillId="0" borderId="5" xfId="0" applyFill="1" applyBorder="1" applyAlignment="1" applyProtection="1">
      <alignment horizontal="left"/>
    </xf>
    <xf numFmtId="0" fontId="0" fillId="0" borderId="6" xfId="0" applyFill="1" applyBorder="1" applyProtection="1"/>
    <xf numFmtId="0" fontId="0" fillId="0" borderId="7" xfId="0" applyFill="1" applyBorder="1" applyProtection="1"/>
    <xf numFmtId="0" fontId="0" fillId="0" borderId="8" xfId="0" applyFill="1" applyBorder="1" applyAlignment="1" applyProtection="1">
      <alignment horizontal="left"/>
    </xf>
    <xf numFmtId="0" fontId="0" fillId="0" borderId="0" xfId="0" applyFill="1" applyAlignment="1" applyProtection="1"/>
    <xf numFmtId="2" fontId="0" fillId="0" borderId="5" xfId="0" applyNumberFormat="1" applyFill="1" applyBorder="1" applyAlignment="1" applyProtection="1">
      <alignment horizontal="left"/>
    </xf>
    <xf numFmtId="0" fontId="8" fillId="0" borderId="0" xfId="0" applyFont="1" applyFill="1" applyBorder="1" applyAlignment="1" applyProtection="1">
      <alignment horizontal="left"/>
    </xf>
    <xf numFmtId="0" fontId="8" fillId="0" borderId="0" xfId="0" applyFont="1" applyFill="1" applyAlignment="1" applyProtection="1">
      <alignment horizontal="right"/>
    </xf>
    <xf numFmtId="2" fontId="0" fillId="0" borderId="0" xfId="0" applyNumberFormat="1" applyFill="1" applyProtection="1"/>
    <xf numFmtId="0" fontId="8" fillId="0" borderId="7" xfId="0" applyFont="1" applyFill="1" applyBorder="1" applyAlignment="1" applyProtection="1">
      <alignment horizontal="left"/>
    </xf>
    <xf numFmtId="0" fontId="1" fillId="0" borderId="7" xfId="0" applyFont="1" applyFill="1" applyBorder="1" applyAlignment="1" applyProtection="1">
      <alignment horizontal="left"/>
    </xf>
    <xf numFmtId="0" fontId="2" fillId="0" borderId="0" xfId="0" applyFont="1" applyFill="1" applyProtection="1"/>
    <xf numFmtId="0" fontId="0" fillId="0" borderId="0" xfId="0" applyFill="1" applyBorder="1" applyAlignment="1" applyProtection="1">
      <alignment horizontal="left"/>
    </xf>
    <xf numFmtId="2" fontId="0" fillId="0" borderId="0" xfId="0" applyNumberFormat="1" applyFill="1" applyBorder="1" applyAlignment="1" applyProtection="1">
      <alignment horizontal="left"/>
    </xf>
    <xf numFmtId="2" fontId="0" fillId="0" borderId="4" xfId="0" applyNumberFormat="1" applyFill="1" applyBorder="1" applyProtection="1"/>
    <xf numFmtId="2" fontId="0" fillId="0" borderId="0" xfId="0" applyNumberFormat="1" applyFill="1" applyBorder="1" applyProtection="1"/>
    <xf numFmtId="2" fontId="0" fillId="0" borderId="6" xfId="0" applyNumberFormat="1" applyFill="1" applyBorder="1" applyProtection="1"/>
    <xf numFmtId="0" fontId="30" fillId="0" borderId="0" xfId="0" applyFont="1" applyFill="1" applyProtection="1"/>
    <xf numFmtId="0" fontId="29" fillId="0" borderId="0" xfId="0" applyFont="1" applyFill="1" applyAlignment="1" applyProtection="1">
      <alignment horizontal="left"/>
    </xf>
    <xf numFmtId="0" fontId="16" fillId="2" borderId="0" xfId="0" applyFont="1" applyFill="1" applyAlignment="1">
      <alignment horizontal="center"/>
    </xf>
    <xf numFmtId="0" fontId="29" fillId="3" borderId="13" xfId="0" applyFont="1" applyFill="1" applyBorder="1" applyAlignment="1">
      <alignment horizontal="center" vertical="center"/>
    </xf>
    <xf numFmtId="0" fontId="29" fillId="3" borderId="24" xfId="0" applyFont="1" applyFill="1" applyBorder="1" applyAlignment="1">
      <alignment horizontal="center" vertical="center"/>
    </xf>
    <xf numFmtId="164" fontId="29" fillId="3" borderId="18" xfId="0" applyNumberFormat="1" applyFont="1" applyFill="1" applyBorder="1" applyAlignment="1">
      <alignment horizontal="center" vertical="center" wrapText="1"/>
    </xf>
    <xf numFmtId="164" fontId="29" fillId="4" borderId="18" xfId="0" applyNumberFormat="1" applyFont="1" applyFill="1" applyBorder="1" applyAlignment="1">
      <alignment horizontal="center" vertical="center"/>
    </xf>
    <xf numFmtId="164" fontId="29" fillId="4" borderId="19" xfId="0" applyNumberFormat="1" applyFont="1" applyFill="1" applyBorder="1" applyAlignment="1">
      <alignment horizontal="center" vertical="center"/>
    </xf>
    <xf numFmtId="164" fontId="29" fillId="3" borderId="25" xfId="0" applyNumberFormat="1" applyFont="1" applyFill="1" applyBorder="1" applyAlignment="1">
      <alignment horizontal="center" vertical="center" wrapText="1"/>
    </xf>
    <xf numFmtId="164" fontId="29" fillId="4" borderId="21" xfId="0" applyNumberFormat="1" applyFont="1" applyFill="1" applyBorder="1" applyAlignment="1">
      <alignment horizontal="center" vertical="center"/>
    </xf>
    <xf numFmtId="164" fontId="29" fillId="4" borderId="22" xfId="0" applyNumberFormat="1" applyFont="1" applyFill="1" applyBorder="1" applyAlignment="1">
      <alignment horizontal="center" vertical="center"/>
    </xf>
    <xf numFmtId="0" fontId="29" fillId="2" borderId="26"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33" fillId="0" borderId="28" xfId="0" applyFont="1" applyFill="1" applyBorder="1" applyAlignment="1" applyProtection="1">
      <alignment horizontal="center"/>
    </xf>
    <xf numFmtId="0" fontId="33" fillId="0" borderId="29" xfId="0" applyFont="1" applyFill="1" applyBorder="1" applyAlignment="1" applyProtection="1">
      <alignment horizontal="center"/>
    </xf>
    <xf numFmtId="0" fontId="34" fillId="0" borderId="30" xfId="0" applyFont="1" applyFill="1" applyBorder="1" applyAlignment="1" applyProtection="1">
      <alignment horizontal="center"/>
    </xf>
    <xf numFmtId="0" fontId="34" fillId="0" borderId="31" xfId="0" applyFont="1" applyFill="1" applyBorder="1" applyAlignment="1" applyProtection="1">
      <alignment horizontal="center"/>
    </xf>
    <xf numFmtId="2" fontId="0" fillId="0" borderId="0" xfId="0" applyNumberFormat="1" applyFill="1" applyAlignment="1" applyProtection="1">
      <alignment horizontal="center"/>
    </xf>
    <xf numFmtId="2" fontId="0" fillId="0" borderId="0" xfId="0" applyNumberFormat="1" applyFill="1" applyAlignment="1" applyProtection="1">
      <alignment horizontal="right"/>
    </xf>
    <xf numFmtId="2" fontId="0" fillId="0" borderId="0" xfId="0" applyNumberFormat="1" applyFill="1" applyBorder="1" applyAlignment="1" applyProtection="1">
      <alignment horizontal="right"/>
    </xf>
    <xf numFmtId="2" fontId="0" fillId="0" borderId="0" xfId="0" applyNumberFormat="1" applyFill="1" applyProtection="1">
      <protection locked="0"/>
    </xf>
    <xf numFmtId="0" fontId="0" fillId="0" borderId="0" xfId="0" applyFill="1" applyAlignment="1" applyProtection="1">
      <alignment horizontal="right"/>
      <protection locked="0"/>
    </xf>
    <xf numFmtId="0" fontId="0" fillId="0" borderId="0" xfId="0" applyAlignment="1">
      <alignment wrapText="1"/>
    </xf>
    <xf numFmtId="0" fontId="27" fillId="0" borderId="0" xfId="0" applyFont="1" applyFill="1" applyAlignment="1" applyProtection="1">
      <alignment horizontal="left"/>
    </xf>
    <xf numFmtId="0" fontId="25" fillId="0" borderId="9" xfId="0" applyFont="1" applyFill="1" applyBorder="1" applyAlignment="1" applyProtection="1">
      <alignment horizontal="center"/>
    </xf>
    <xf numFmtId="0" fontId="25" fillId="0" borderId="32" xfId="0" applyFont="1" applyFill="1" applyBorder="1" applyAlignment="1" applyProtection="1">
      <alignment horizontal="center"/>
    </xf>
    <xf numFmtId="0" fontId="0" fillId="3" borderId="0" xfId="0" applyFill="1" applyAlignment="1"/>
    <xf numFmtId="0" fontId="29" fillId="3" borderId="33" xfId="0" applyFont="1" applyFill="1" applyBorder="1" applyAlignment="1">
      <alignment horizontal="center" vertical="center"/>
    </xf>
    <xf numFmtId="0" fontId="29" fillId="3" borderId="34" xfId="0" applyFont="1" applyFill="1" applyBorder="1" applyAlignment="1">
      <alignment horizontal="center" vertical="center" wrapText="1"/>
    </xf>
    <xf numFmtId="0" fontId="16" fillId="2" borderId="35" xfId="0" applyFont="1" applyFill="1" applyBorder="1" applyAlignment="1">
      <alignment horizontal="center"/>
    </xf>
    <xf numFmtId="0" fontId="4" fillId="3" borderId="0" xfId="1" applyFont="1" applyFill="1" applyAlignment="1" applyProtection="1">
      <alignment horizontal="left" vertical="top"/>
    </xf>
    <xf numFmtId="0" fontId="0" fillId="3" borderId="0" xfId="0" applyFill="1" applyAlignment="1" applyProtection="1">
      <alignment horizontal="left" vertical="top"/>
    </xf>
    <xf numFmtId="0" fontId="0" fillId="3" borderId="0" xfId="0" applyFill="1" applyAlignment="1" applyProtection="1">
      <alignment vertical="top"/>
    </xf>
    <xf numFmtId="0" fontId="25" fillId="3" borderId="0" xfId="0" applyFont="1" applyFill="1" applyAlignment="1" applyProtection="1">
      <alignment vertical="top"/>
    </xf>
    <xf numFmtId="0" fontId="22" fillId="3" borderId="0" xfId="0" applyFont="1" applyFill="1" applyAlignment="1" applyProtection="1">
      <alignment vertical="top"/>
    </xf>
    <xf numFmtId="0" fontId="36" fillId="5" borderId="12" xfId="0" applyFont="1" applyFill="1" applyBorder="1" applyAlignment="1">
      <alignment horizontal="center"/>
    </xf>
    <xf numFmtId="0" fontId="25" fillId="2" borderId="11" xfId="0" applyFont="1" applyFill="1" applyBorder="1" applyAlignment="1" applyProtection="1">
      <alignment horizontal="center"/>
    </xf>
    <xf numFmtId="0" fontId="25" fillId="2" borderId="32" xfId="0" applyFont="1" applyFill="1" applyBorder="1" applyAlignment="1" applyProtection="1">
      <alignment horizontal="center"/>
    </xf>
    <xf numFmtId="0" fontId="22" fillId="2" borderId="6" xfId="0" applyFont="1" applyFill="1" applyBorder="1" applyAlignment="1" applyProtection="1">
      <alignment horizontal="center"/>
    </xf>
    <xf numFmtId="0" fontId="25" fillId="3" borderId="0" xfId="0" applyFont="1" applyFill="1" applyAlignment="1">
      <alignment horizontal="center" vertical="center"/>
    </xf>
    <xf numFmtId="0" fontId="29"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29" fillId="3" borderId="0" xfId="0" applyFont="1" applyFill="1" applyAlignment="1">
      <alignment horizontal="left" vertical="center"/>
    </xf>
    <xf numFmtId="0" fontId="25" fillId="0" borderId="0" xfId="0" applyFont="1" applyFill="1" applyProtection="1"/>
    <xf numFmtId="165" fontId="29" fillId="6" borderId="0" xfId="0" applyNumberFormat="1" applyFont="1" applyFill="1" applyBorder="1" applyAlignment="1" applyProtection="1">
      <alignment horizontal="center"/>
      <protection locked="0"/>
    </xf>
    <xf numFmtId="0" fontId="38" fillId="0" borderId="28" xfId="0" applyFont="1" applyFill="1" applyBorder="1" applyAlignment="1" applyProtection="1">
      <alignment horizontal="center"/>
    </xf>
    <xf numFmtId="0" fontId="38" fillId="0" borderId="36" xfId="0" applyFont="1" applyFill="1" applyBorder="1" applyAlignment="1" applyProtection="1">
      <alignment horizontal="center"/>
    </xf>
    <xf numFmtId="2" fontId="29" fillId="6" borderId="0" xfId="0" applyNumberFormat="1" applyFont="1" applyFill="1" applyAlignment="1" applyProtection="1">
      <alignment horizontal="left"/>
      <protection locked="0"/>
    </xf>
    <xf numFmtId="0" fontId="4" fillId="3" borderId="0" xfId="1" applyFill="1" applyAlignment="1" applyProtection="1">
      <alignment horizontal="left" vertical="top"/>
    </xf>
    <xf numFmtId="165" fontId="22" fillId="0" borderId="4" xfId="0" applyNumberFormat="1" applyFont="1" applyFill="1" applyBorder="1" applyAlignment="1" applyProtection="1">
      <alignment horizontal="center"/>
      <protection hidden="1"/>
    </xf>
    <xf numFmtId="165" fontId="22" fillId="0" borderId="31" xfId="0" applyNumberFormat="1" applyFont="1" applyFill="1" applyBorder="1" applyAlignment="1" applyProtection="1">
      <alignment horizontal="center"/>
      <protection hidden="1"/>
    </xf>
    <xf numFmtId="0" fontId="22" fillId="0" borderId="16" xfId="0" applyFont="1" applyFill="1" applyBorder="1" applyAlignment="1" applyProtection="1">
      <alignment horizontal="center"/>
      <protection hidden="1"/>
    </xf>
    <xf numFmtId="0" fontId="32" fillId="0" borderId="4" xfId="0" applyFont="1" applyFill="1" applyBorder="1" applyAlignment="1" applyProtection="1">
      <alignment horizontal="left"/>
      <protection hidden="1"/>
    </xf>
    <xf numFmtId="0" fontId="12" fillId="0" borderId="0" xfId="0" applyFont="1" applyFill="1" applyBorder="1" applyAlignment="1" applyProtection="1">
      <alignment horizontal="left"/>
      <protection hidden="1"/>
    </xf>
    <xf numFmtId="165" fontId="22" fillId="0" borderId="12" xfId="0" applyNumberFormat="1" applyFont="1" applyFill="1" applyBorder="1" applyAlignment="1" applyProtection="1">
      <alignment horizontal="center"/>
      <protection hidden="1"/>
    </xf>
    <xf numFmtId="2" fontId="22" fillId="0" borderId="16" xfId="0" applyNumberFormat="1" applyFont="1" applyFill="1" applyBorder="1" applyAlignment="1" applyProtection="1">
      <alignment horizontal="center"/>
      <protection hidden="1"/>
    </xf>
    <xf numFmtId="2" fontId="22" fillId="0" borderId="12" xfId="0" applyNumberFormat="1" applyFont="1" applyFill="1" applyBorder="1" applyAlignment="1" applyProtection="1">
      <alignment horizontal="center"/>
      <protection hidden="1"/>
    </xf>
    <xf numFmtId="2" fontId="22" fillId="0" borderId="13" xfId="0" applyNumberFormat="1" applyFont="1" applyFill="1" applyBorder="1" applyAlignment="1" applyProtection="1">
      <alignment horizontal="center"/>
      <protection hidden="1"/>
    </xf>
    <xf numFmtId="0" fontId="22" fillId="0" borderId="29" xfId="0" applyFont="1" applyFill="1" applyBorder="1" applyAlignment="1" applyProtection="1">
      <alignment horizontal="center"/>
      <protection hidden="1"/>
    </xf>
    <xf numFmtId="0" fontId="32" fillId="0" borderId="31" xfId="0" applyFont="1" applyFill="1" applyBorder="1" applyAlignment="1" applyProtection="1">
      <alignment horizontal="left"/>
      <protection hidden="1"/>
    </xf>
    <xf numFmtId="0" fontId="12" fillId="0" borderId="37" xfId="0" applyFont="1" applyFill="1" applyBorder="1" applyAlignment="1" applyProtection="1">
      <alignment horizontal="left"/>
      <protection hidden="1"/>
    </xf>
    <xf numFmtId="165" fontId="22" fillId="0" borderId="30" xfId="0" applyNumberFormat="1" applyFont="1" applyFill="1" applyBorder="1" applyAlignment="1" applyProtection="1">
      <alignment horizontal="center"/>
      <protection hidden="1"/>
    </xf>
    <xf numFmtId="2" fontId="22" fillId="0" borderId="36" xfId="0" applyNumberFormat="1" applyFont="1" applyFill="1" applyBorder="1" applyAlignment="1" applyProtection="1">
      <alignment horizontal="center"/>
      <protection hidden="1"/>
    </xf>
    <xf numFmtId="2" fontId="22" fillId="0" borderId="30" xfId="0" applyNumberFormat="1" applyFont="1" applyFill="1" applyBorder="1" applyAlignment="1" applyProtection="1">
      <alignment horizontal="center"/>
      <protection hidden="1"/>
    </xf>
    <xf numFmtId="2" fontId="22" fillId="0" borderId="24" xfId="0" applyNumberFormat="1" applyFont="1" applyFill="1" applyBorder="1" applyAlignment="1" applyProtection="1">
      <alignment horizontal="center"/>
      <protection hidden="1"/>
    </xf>
    <xf numFmtId="0" fontId="22" fillId="0" borderId="0" xfId="0" applyFont="1" applyFill="1" applyAlignment="1" applyProtection="1">
      <alignment horizontal="left"/>
      <protection hidden="1"/>
    </xf>
    <xf numFmtId="165" fontId="22" fillId="0" borderId="0" xfId="0" applyNumberFormat="1" applyFont="1" applyFill="1" applyAlignment="1" applyProtection="1">
      <alignment horizontal="left"/>
      <protection hidden="1"/>
    </xf>
    <xf numFmtId="0" fontId="22" fillId="0" borderId="29" xfId="0" applyFont="1" applyFill="1" applyBorder="1" applyAlignment="1" applyProtection="1">
      <alignment horizontal="center"/>
    </xf>
    <xf numFmtId="0" fontId="22" fillId="6" borderId="30" xfId="0" applyFont="1" applyFill="1" applyBorder="1" applyAlignment="1" applyProtection="1">
      <alignment horizontal="left"/>
      <protection locked="0"/>
    </xf>
    <xf numFmtId="165" fontId="22" fillId="6" borderId="30" xfId="0" applyNumberFormat="1" applyFont="1" applyFill="1" applyBorder="1" applyAlignment="1" applyProtection="1">
      <alignment horizontal="center"/>
      <protection locked="0"/>
    </xf>
    <xf numFmtId="165" fontId="22" fillId="6" borderId="37" xfId="0" applyNumberFormat="1" applyFont="1" applyFill="1" applyBorder="1" applyAlignment="1" applyProtection="1">
      <alignment horizontal="center"/>
      <protection locked="0"/>
    </xf>
    <xf numFmtId="2" fontId="22" fillId="0" borderId="29" xfId="0" applyNumberFormat="1" applyFont="1" applyFill="1" applyBorder="1" applyAlignment="1" applyProtection="1">
      <alignment horizontal="center"/>
      <protection hidden="1"/>
    </xf>
    <xf numFmtId="0" fontId="29" fillId="0" borderId="16" xfId="0" applyFont="1" applyFill="1" applyBorder="1" applyProtection="1"/>
    <xf numFmtId="0" fontId="29" fillId="0" borderId="13" xfId="0" applyFont="1" applyFill="1" applyBorder="1" applyAlignment="1" applyProtection="1">
      <alignment horizontal="center"/>
    </xf>
    <xf numFmtId="0" fontId="29" fillId="0" borderId="29" xfId="0" applyFont="1" applyFill="1" applyBorder="1" applyProtection="1"/>
    <xf numFmtId="0" fontId="29" fillId="0" borderId="24" xfId="0" applyFont="1" applyFill="1" applyBorder="1" applyAlignment="1" applyProtection="1">
      <alignment horizontal="center"/>
    </xf>
    <xf numFmtId="0" fontId="29" fillId="0" borderId="38" xfId="0" applyFont="1" applyFill="1" applyBorder="1" applyProtection="1"/>
    <xf numFmtId="0" fontId="29" fillId="0" borderId="38" xfId="0" applyFont="1" applyFill="1" applyBorder="1" applyAlignment="1" applyProtection="1">
      <alignment horizontal="center"/>
    </xf>
    <xf numFmtId="0" fontId="29" fillId="0" borderId="16" xfId="0" applyFont="1" applyFill="1" applyBorder="1" applyAlignment="1" applyProtection="1">
      <alignment horizontal="center"/>
    </xf>
    <xf numFmtId="0" fontId="29" fillId="0" borderId="29" xfId="0" applyFont="1" applyFill="1" applyBorder="1" applyAlignment="1" applyProtection="1">
      <alignment horizontal="center"/>
    </xf>
    <xf numFmtId="0" fontId="21" fillId="0" borderId="0" xfId="0" applyFont="1" applyFill="1" applyProtection="1"/>
    <xf numFmtId="2" fontId="22" fillId="0" borderId="39" xfId="0" applyNumberFormat="1" applyFont="1" applyFill="1" applyBorder="1" applyAlignment="1" applyProtection="1">
      <alignment horizontal="center"/>
      <protection hidden="1"/>
    </xf>
    <xf numFmtId="2" fontId="22" fillId="0" borderId="35" xfId="0" applyNumberFormat="1" applyFont="1" applyFill="1" applyBorder="1" applyAlignment="1" applyProtection="1">
      <alignment horizontal="center"/>
      <protection hidden="1"/>
    </xf>
    <xf numFmtId="2" fontId="22" fillId="0" borderId="9" xfId="0" applyNumberFormat="1" applyFont="1" applyFill="1" applyBorder="1" applyAlignment="1" applyProtection="1">
      <alignment horizontal="center"/>
      <protection hidden="1"/>
    </xf>
    <xf numFmtId="2" fontId="22" fillId="0" borderId="40" xfId="0" applyNumberFormat="1" applyFont="1" applyFill="1" applyBorder="1" applyAlignment="1" applyProtection="1">
      <alignment horizontal="center"/>
      <protection hidden="1"/>
    </xf>
    <xf numFmtId="2" fontId="22" fillId="0" borderId="41" xfId="0" applyNumberFormat="1" applyFont="1" applyFill="1" applyBorder="1" applyAlignment="1" applyProtection="1">
      <alignment horizontal="center"/>
      <protection hidden="1"/>
    </xf>
    <xf numFmtId="2" fontId="22" fillId="0" borderId="42" xfId="0" applyNumberFormat="1" applyFont="1" applyFill="1" applyBorder="1" applyAlignment="1" applyProtection="1">
      <alignment horizontal="center"/>
      <protection hidden="1"/>
    </xf>
    <xf numFmtId="0" fontId="0" fillId="0" borderId="17" xfId="0" applyFill="1" applyBorder="1" applyProtection="1"/>
    <xf numFmtId="0" fontId="29" fillId="0" borderId="17" xfId="0" applyFont="1" applyFill="1" applyBorder="1" applyProtection="1"/>
    <xf numFmtId="0" fontId="0" fillId="0" borderId="12" xfId="0" applyFill="1" applyBorder="1" applyProtection="1"/>
    <xf numFmtId="0" fontId="0" fillId="0" borderId="43" xfId="0" applyFill="1" applyBorder="1" applyProtection="1"/>
    <xf numFmtId="2" fontId="0" fillId="0" borderId="12" xfId="0" applyNumberFormat="1" applyFill="1" applyBorder="1" applyProtection="1"/>
    <xf numFmtId="2" fontId="0" fillId="0" borderId="14" xfId="0" applyNumberFormat="1" applyFill="1" applyBorder="1" applyProtection="1"/>
    <xf numFmtId="0" fontId="0" fillId="0" borderId="12" xfId="0" applyFill="1" applyBorder="1" applyAlignment="1" applyProtection="1">
      <alignment horizontal="center"/>
    </xf>
    <xf numFmtId="0" fontId="7" fillId="0" borderId="12" xfId="0" applyFont="1" applyFill="1" applyBorder="1" applyAlignment="1" applyProtection="1">
      <alignment horizontal="center"/>
    </xf>
    <xf numFmtId="0" fontId="7" fillId="0" borderId="14" xfId="0" applyFont="1" applyFill="1" applyBorder="1" applyAlignment="1" applyProtection="1">
      <alignment horizontal="center"/>
    </xf>
    <xf numFmtId="0" fontId="0" fillId="0" borderId="14" xfId="0" applyFill="1" applyBorder="1" applyAlignment="1" applyProtection="1">
      <alignment horizontal="center"/>
    </xf>
    <xf numFmtId="0" fontId="29" fillId="0" borderId="44" xfId="0" applyFont="1" applyFill="1" applyBorder="1" applyProtection="1"/>
    <xf numFmtId="0" fontId="29" fillId="0" borderId="45" xfId="0" applyFont="1" applyFill="1" applyBorder="1" applyProtection="1"/>
    <xf numFmtId="0" fontId="25" fillId="0" borderId="40" xfId="0" applyFont="1" applyFill="1" applyBorder="1" applyAlignment="1" applyProtection="1">
      <alignment horizontal="center"/>
    </xf>
    <xf numFmtId="0" fontId="34" fillId="0" borderId="42" xfId="0" applyFont="1" applyFill="1" applyBorder="1" applyAlignment="1" applyProtection="1">
      <alignment horizontal="center"/>
    </xf>
    <xf numFmtId="0" fontId="22" fillId="0" borderId="28" xfId="0" applyFont="1" applyFill="1" applyBorder="1" applyAlignment="1" applyProtection="1">
      <alignment horizontal="center"/>
      <protection hidden="1"/>
    </xf>
    <xf numFmtId="0" fontId="32" fillId="0" borderId="32" xfId="0" applyFont="1" applyFill="1" applyBorder="1" applyAlignment="1" applyProtection="1">
      <alignment horizontal="left"/>
      <protection hidden="1"/>
    </xf>
    <xf numFmtId="0" fontId="12" fillId="0" borderId="10" xfId="0" applyFont="1" applyFill="1" applyBorder="1" applyAlignment="1" applyProtection="1">
      <alignment horizontal="left"/>
      <protection hidden="1"/>
    </xf>
    <xf numFmtId="165" fontId="22" fillId="0" borderId="9" xfId="0" applyNumberFormat="1" applyFont="1" applyFill="1" applyBorder="1" applyAlignment="1" applyProtection="1">
      <alignment horizontal="center"/>
      <protection hidden="1"/>
    </xf>
    <xf numFmtId="0" fontId="34" fillId="0" borderId="46" xfId="0" applyFont="1" applyFill="1" applyBorder="1" applyAlignment="1" applyProtection="1">
      <alignment horizontal="center"/>
    </xf>
    <xf numFmtId="0" fontId="34" fillId="0" borderId="24" xfId="0" applyFont="1" applyFill="1" applyBorder="1" applyAlignment="1" applyProtection="1">
      <alignment horizontal="center"/>
    </xf>
    <xf numFmtId="165" fontId="0" fillId="0" borderId="5" xfId="0" applyNumberFormat="1" applyFill="1" applyBorder="1" applyAlignment="1" applyProtection="1">
      <alignment horizontal="left"/>
    </xf>
    <xf numFmtId="0" fontId="0" fillId="0" borderId="0" xfId="0" applyAlignment="1" applyProtection="1">
      <alignment wrapText="1"/>
    </xf>
    <xf numFmtId="0" fontId="0" fillId="0" borderId="0" xfId="0" applyAlignment="1" applyProtection="1">
      <alignment horizontal="left" wrapText="1"/>
    </xf>
    <xf numFmtId="0" fontId="29" fillId="0" borderId="0" xfId="0" applyFont="1" applyFill="1" applyBorder="1" applyProtection="1"/>
    <xf numFmtId="0" fontId="32" fillId="0" borderId="35" xfId="0" applyFont="1" applyFill="1" applyBorder="1" applyAlignment="1" applyProtection="1">
      <alignment horizontal="center"/>
    </xf>
    <xf numFmtId="0" fontId="44" fillId="0" borderId="36" xfId="0" applyFont="1" applyFill="1" applyBorder="1" applyAlignment="1" applyProtection="1">
      <alignment horizontal="center"/>
    </xf>
    <xf numFmtId="0" fontId="44" fillId="0" borderId="30" xfId="0" applyFont="1" applyFill="1" applyBorder="1" applyAlignment="1" applyProtection="1">
      <alignment horizontal="center"/>
    </xf>
    <xf numFmtId="0" fontId="44" fillId="0" borderId="42" xfId="0" applyFont="1" applyFill="1" applyBorder="1" applyAlignment="1" applyProtection="1">
      <alignment horizontal="center"/>
    </xf>
    <xf numFmtId="0" fontId="32" fillId="0" borderId="9" xfId="0" applyFont="1" applyFill="1" applyBorder="1" applyAlignment="1" applyProtection="1">
      <alignment horizontal="center"/>
    </xf>
    <xf numFmtId="0" fontId="32" fillId="0" borderId="40" xfId="0" applyFont="1" applyFill="1" applyBorder="1" applyAlignment="1" applyProtection="1">
      <alignment horizontal="center"/>
    </xf>
    <xf numFmtId="0" fontId="25" fillId="0" borderId="11" xfId="0" applyFont="1" applyFill="1" applyBorder="1" applyAlignment="1" applyProtection="1">
      <alignment horizontal="center"/>
    </xf>
    <xf numFmtId="165" fontId="33" fillId="0" borderId="12" xfId="0" applyNumberFormat="1" applyFont="1" applyFill="1" applyBorder="1" applyAlignment="1" applyProtection="1">
      <alignment horizontal="center"/>
      <protection hidden="1"/>
    </xf>
    <xf numFmtId="0" fontId="45" fillId="0" borderId="0" xfId="0" applyFont="1" applyFill="1" applyProtection="1"/>
    <xf numFmtId="0" fontId="46" fillId="0" borderId="9" xfId="0" applyFont="1" applyFill="1" applyBorder="1" applyAlignment="1" applyProtection="1">
      <alignment horizontal="center"/>
    </xf>
    <xf numFmtId="0" fontId="46" fillId="0" borderId="46" xfId="0" applyFont="1" applyFill="1" applyBorder="1" applyAlignment="1" applyProtection="1">
      <alignment horizontal="center"/>
    </xf>
    <xf numFmtId="0" fontId="47" fillId="0" borderId="40" xfId="0" applyFont="1" applyFill="1" applyBorder="1" applyAlignment="1" applyProtection="1">
      <alignment horizontal="center"/>
    </xf>
    <xf numFmtId="0" fontId="47" fillId="0" borderId="24" xfId="0" applyFont="1" applyFill="1" applyBorder="1" applyAlignment="1" applyProtection="1">
      <alignment horizontal="center"/>
    </xf>
    <xf numFmtId="0" fontId="0" fillId="0" borderId="0" xfId="0" applyFill="1" applyBorder="1" applyAlignment="1" applyProtection="1">
      <alignment horizontal="center"/>
    </xf>
    <xf numFmtId="165" fontId="22" fillId="0" borderId="32" xfId="0" applyNumberFormat="1" applyFont="1" applyFill="1" applyBorder="1" applyAlignment="1" applyProtection="1">
      <alignment horizontal="center"/>
      <protection hidden="1"/>
    </xf>
    <xf numFmtId="0" fontId="29" fillId="0" borderId="0" xfId="0" applyFont="1" applyFill="1" applyBorder="1" applyAlignment="1" applyProtection="1">
      <alignment horizontal="center"/>
    </xf>
    <xf numFmtId="0" fontId="29" fillId="0" borderId="47" xfId="0" applyFont="1" applyFill="1" applyBorder="1" applyAlignment="1" applyProtection="1">
      <alignment horizontal="center"/>
    </xf>
    <xf numFmtId="0" fontId="25" fillId="0" borderId="47" xfId="0" applyFont="1" applyFill="1" applyBorder="1" applyAlignment="1" applyProtection="1">
      <alignment horizontal="center"/>
    </xf>
    <xf numFmtId="0" fontId="25" fillId="0" borderId="48" xfId="0" applyFont="1" applyFill="1" applyBorder="1" applyAlignment="1" applyProtection="1">
      <alignment horizontal="center"/>
    </xf>
    <xf numFmtId="0" fontId="29" fillId="0" borderId="28" xfId="0" applyFont="1" applyFill="1" applyBorder="1" applyAlignment="1" applyProtection="1">
      <alignment horizontal="center"/>
    </xf>
    <xf numFmtId="0" fontId="29" fillId="0" borderId="10" xfId="0" applyFont="1" applyFill="1" applyBorder="1" applyAlignment="1" applyProtection="1">
      <alignment horizontal="center"/>
    </xf>
    <xf numFmtId="0" fontId="29" fillId="0" borderId="37" xfId="0" applyFont="1" applyFill="1" applyBorder="1" applyAlignment="1" applyProtection="1">
      <alignment horizontal="center"/>
    </xf>
    <xf numFmtId="0" fontId="29" fillId="0" borderId="11" xfId="0" applyFont="1" applyFill="1" applyBorder="1" applyAlignment="1" applyProtection="1">
      <alignment horizontal="center"/>
    </xf>
    <xf numFmtId="0" fontId="44" fillId="0" borderId="39" xfId="0" applyFont="1" applyFill="1" applyBorder="1" applyAlignment="1" applyProtection="1">
      <alignment horizontal="center"/>
    </xf>
    <xf numFmtId="0" fontId="44" fillId="0" borderId="12" xfId="0" applyFont="1" applyFill="1" applyBorder="1" applyAlignment="1" applyProtection="1">
      <alignment horizontal="center"/>
    </xf>
    <xf numFmtId="0" fontId="44" fillId="0" borderId="41" xfId="0" applyFont="1" applyFill="1" applyBorder="1" applyAlignment="1" applyProtection="1">
      <alignment horizontal="center"/>
    </xf>
    <xf numFmtId="2" fontId="22" fillId="0" borderId="0" xfId="0" applyNumberFormat="1" applyFont="1" applyFill="1" applyBorder="1" applyAlignment="1" applyProtection="1">
      <alignment horizontal="center"/>
      <protection hidden="1"/>
    </xf>
    <xf numFmtId="165" fontId="22" fillId="0" borderId="49" xfId="0" applyNumberFormat="1" applyFont="1" applyFill="1" applyBorder="1" applyAlignment="1" applyProtection="1">
      <alignment horizontal="center"/>
      <protection hidden="1"/>
    </xf>
    <xf numFmtId="165" fontId="22" fillId="0" borderId="5" xfId="0" applyNumberFormat="1" applyFont="1" applyFill="1" applyBorder="1" applyAlignment="1" applyProtection="1">
      <alignment horizontal="center"/>
      <protection hidden="1"/>
    </xf>
    <xf numFmtId="165" fontId="22" fillId="0" borderId="46" xfId="0" applyNumberFormat="1" applyFont="1" applyFill="1" applyBorder="1" applyAlignment="1" applyProtection="1">
      <alignment horizontal="center"/>
      <protection hidden="1"/>
    </xf>
    <xf numFmtId="2" fontId="22" fillId="0" borderId="28" xfId="0" applyNumberFormat="1" applyFont="1" applyFill="1" applyBorder="1" applyAlignment="1" applyProtection="1">
      <alignment horizontal="center"/>
      <protection hidden="1"/>
    </xf>
    <xf numFmtId="2" fontId="22" fillId="0" borderId="11" xfId="0" applyNumberFormat="1" applyFont="1" applyFill="1" applyBorder="1" applyAlignment="1" applyProtection="1">
      <alignment horizontal="center"/>
      <protection hidden="1"/>
    </xf>
    <xf numFmtId="0" fontId="49" fillId="0" borderId="0" xfId="0" applyFont="1" applyFill="1" applyBorder="1" applyAlignment="1" applyProtection="1">
      <alignment horizontal="center"/>
    </xf>
    <xf numFmtId="0" fontId="32" fillId="0" borderId="0" xfId="0" applyFont="1" applyFill="1" applyBorder="1" applyAlignment="1" applyProtection="1">
      <alignment horizontal="center"/>
    </xf>
    <xf numFmtId="0" fontId="44" fillId="0" borderId="0" xfId="0" applyFont="1" applyFill="1" applyBorder="1" applyAlignment="1" applyProtection="1">
      <alignment horizontal="center"/>
    </xf>
    <xf numFmtId="2" fontId="22" fillId="0" borderId="10" xfId="0" applyNumberFormat="1" applyFont="1" applyFill="1" applyBorder="1" applyAlignment="1" applyProtection="1">
      <alignment horizontal="center"/>
      <protection hidden="1"/>
    </xf>
    <xf numFmtId="2" fontId="22" fillId="0" borderId="37" xfId="0" applyNumberFormat="1" applyFont="1" applyFill="1" applyBorder="1" applyAlignment="1" applyProtection="1">
      <alignment horizontal="center"/>
      <protection hidden="1"/>
    </xf>
    <xf numFmtId="0" fontId="29" fillId="3" borderId="0" xfId="0" applyFont="1" applyFill="1" applyAlignment="1">
      <alignment horizontal="left" vertical="top"/>
    </xf>
    <xf numFmtId="0" fontId="46" fillId="0" borderId="40" xfId="0" applyFont="1" applyFill="1" applyBorder="1" applyAlignment="1" applyProtection="1">
      <alignment horizontal="center"/>
    </xf>
    <xf numFmtId="0" fontId="46" fillId="0" borderId="24" xfId="0" applyFont="1" applyFill="1" applyBorder="1" applyAlignment="1" applyProtection="1">
      <alignment horizontal="center"/>
    </xf>
    <xf numFmtId="165" fontId="33" fillId="0" borderId="9" xfId="0" applyNumberFormat="1" applyFont="1" applyFill="1" applyBorder="1" applyAlignment="1" applyProtection="1">
      <alignment horizontal="center"/>
      <protection hidden="1"/>
    </xf>
    <xf numFmtId="165" fontId="33" fillId="0" borderId="30" xfId="0" applyNumberFormat="1" applyFont="1" applyFill="1" applyBorder="1" applyAlignment="1" applyProtection="1">
      <alignment horizontal="center"/>
      <protection hidden="1"/>
    </xf>
    <xf numFmtId="0" fontId="25" fillId="3" borderId="0" xfId="0" applyFont="1" applyFill="1" applyAlignment="1">
      <alignment horizontal="left" vertical="center"/>
    </xf>
    <xf numFmtId="0" fontId="22" fillId="3" borderId="0" xfId="0" applyFont="1" applyFill="1" applyAlignment="1">
      <alignment horizontal="left" vertical="top" wrapText="1"/>
    </xf>
    <xf numFmtId="0" fontId="0" fillId="0" borderId="16" xfId="0" applyBorder="1" applyAlignment="1">
      <alignment horizontal="left"/>
    </xf>
    <xf numFmtId="0" fontId="0" fillId="0" borderId="13" xfId="0" applyBorder="1" applyAlignment="1">
      <alignment horizontal="left"/>
    </xf>
    <xf numFmtId="0" fontId="0" fillId="0" borderId="16" xfId="0" applyBorder="1"/>
    <xf numFmtId="0" fontId="0" fillId="0" borderId="13" xfId="0" applyBorder="1"/>
    <xf numFmtId="0" fontId="0" fillId="0" borderId="29" xfId="0" applyBorder="1"/>
    <xf numFmtId="0" fontId="0" fillId="0" borderId="24" xfId="0" applyBorder="1"/>
    <xf numFmtId="0" fontId="0" fillId="7" borderId="38" xfId="0" applyFill="1" applyBorder="1" applyAlignment="1">
      <alignment horizontal="left"/>
    </xf>
    <xf numFmtId="0" fontId="0" fillId="7" borderId="48" xfId="0" applyFill="1" applyBorder="1" applyAlignment="1">
      <alignment horizontal="left"/>
    </xf>
    <xf numFmtId="0" fontId="0" fillId="7" borderId="50" xfId="0" applyFill="1" applyBorder="1" applyAlignment="1">
      <alignment horizontal="left"/>
    </xf>
    <xf numFmtId="0" fontId="22" fillId="3" borderId="0" xfId="0" applyFont="1" applyFill="1" applyAlignment="1">
      <alignment horizontal="left" vertical="center" wrapText="1"/>
    </xf>
    <xf numFmtId="0" fontId="29" fillId="3" borderId="0" xfId="0" applyFont="1" applyFill="1" applyAlignment="1">
      <alignment vertical="center"/>
    </xf>
    <xf numFmtId="14" fontId="0" fillId="0" borderId="12" xfId="0" applyNumberFormat="1" applyBorder="1" applyAlignment="1">
      <alignment horizontal="center"/>
    </xf>
    <xf numFmtId="0" fontId="22" fillId="2" borderId="13" xfId="0" applyFont="1" applyFill="1" applyBorder="1" applyAlignment="1" applyProtection="1">
      <alignment horizontal="center"/>
    </xf>
    <xf numFmtId="165" fontId="22" fillId="6" borderId="43" xfId="0" applyNumberFormat="1" applyFont="1" applyFill="1" applyBorder="1" applyAlignment="1" applyProtection="1">
      <alignment horizontal="center"/>
      <protection locked="0"/>
    </xf>
    <xf numFmtId="165" fontId="22" fillId="6" borderId="13" xfId="0" applyNumberFormat="1" applyFont="1" applyFill="1" applyBorder="1" applyAlignment="1" applyProtection="1">
      <alignment horizontal="center"/>
      <protection locked="0"/>
    </xf>
    <xf numFmtId="165" fontId="22" fillId="6" borderId="24" xfId="0" applyNumberFormat="1" applyFont="1" applyFill="1" applyBorder="1" applyAlignment="1" applyProtection="1">
      <alignment horizontal="center"/>
      <protection locked="0"/>
    </xf>
    <xf numFmtId="0" fontId="0" fillId="0" borderId="28" xfId="0" applyFill="1" applyBorder="1" applyProtection="1"/>
    <xf numFmtId="0" fontId="0" fillId="0" borderId="11" xfId="0" applyFill="1" applyBorder="1" applyProtection="1"/>
    <xf numFmtId="0" fontId="0" fillId="0" borderId="16" xfId="0" applyFill="1" applyBorder="1" applyProtection="1"/>
    <xf numFmtId="0" fontId="0" fillId="0" borderId="13" xfId="0" applyFill="1" applyBorder="1" applyProtection="1"/>
    <xf numFmtId="2" fontId="0" fillId="0" borderId="13" xfId="0" applyNumberFormat="1" applyFill="1" applyBorder="1" applyProtection="1"/>
    <xf numFmtId="0" fontId="0" fillId="0" borderId="29" xfId="0" applyFill="1" applyBorder="1" applyProtection="1"/>
    <xf numFmtId="2" fontId="0" fillId="0" borderId="24" xfId="0" applyNumberFormat="1" applyFill="1" applyBorder="1" applyProtection="1"/>
    <xf numFmtId="165" fontId="33" fillId="0" borderId="32" xfId="0" applyNumberFormat="1" applyFont="1" applyFill="1" applyBorder="1" applyAlignment="1" applyProtection="1">
      <alignment horizontal="center"/>
      <protection hidden="1"/>
    </xf>
    <xf numFmtId="165" fontId="33" fillId="0" borderId="4" xfId="0" applyNumberFormat="1" applyFont="1" applyFill="1" applyBorder="1" applyAlignment="1" applyProtection="1">
      <alignment horizontal="center"/>
      <protection hidden="1"/>
    </xf>
    <xf numFmtId="165" fontId="33" fillId="0" borderId="31" xfId="0" applyNumberFormat="1" applyFont="1" applyFill="1" applyBorder="1" applyAlignment="1" applyProtection="1">
      <alignment horizontal="center"/>
      <protection hidden="1"/>
    </xf>
    <xf numFmtId="2" fontId="22" fillId="0" borderId="49" xfId="0" applyNumberFormat="1" applyFont="1" applyFill="1" applyBorder="1" applyAlignment="1" applyProtection="1">
      <alignment horizontal="center"/>
      <protection hidden="1"/>
    </xf>
    <xf numFmtId="2" fontId="22" fillId="0" borderId="5" xfId="0" applyNumberFormat="1" applyFont="1" applyFill="1" applyBorder="1" applyAlignment="1" applyProtection="1">
      <alignment horizontal="center"/>
      <protection hidden="1"/>
    </xf>
    <xf numFmtId="2" fontId="22" fillId="0" borderId="46" xfId="0" applyNumberFormat="1" applyFont="1" applyFill="1" applyBorder="1" applyAlignment="1" applyProtection="1">
      <alignment horizontal="center"/>
      <protection hidden="1"/>
    </xf>
    <xf numFmtId="0" fontId="0" fillId="0" borderId="10" xfId="0" applyFill="1" applyBorder="1" applyProtection="1"/>
    <xf numFmtId="0" fontId="0" fillId="0" borderId="37" xfId="0" applyFill="1" applyBorder="1" applyProtection="1"/>
    <xf numFmtId="0" fontId="0" fillId="0" borderId="24" xfId="0" applyFill="1" applyBorder="1" applyProtection="1"/>
    <xf numFmtId="165" fontId="22" fillId="0" borderId="0" xfId="0" applyNumberFormat="1" applyFont="1" applyFill="1" applyBorder="1" applyAlignment="1" applyProtection="1">
      <alignment horizontal="center"/>
      <protection hidden="1"/>
    </xf>
    <xf numFmtId="165" fontId="22" fillId="0" borderId="37" xfId="0" applyNumberFormat="1" applyFont="1" applyFill="1" applyBorder="1" applyAlignment="1" applyProtection="1">
      <alignment horizontal="center"/>
      <protection hidden="1"/>
    </xf>
    <xf numFmtId="0" fontId="1" fillId="0" borderId="32" xfId="0" applyFont="1" applyFill="1" applyBorder="1" applyProtection="1"/>
    <xf numFmtId="0" fontId="1" fillId="0" borderId="10" xfId="0" applyFont="1" applyFill="1" applyBorder="1" applyProtection="1"/>
    <xf numFmtId="0" fontId="1" fillId="0" borderId="11" xfId="0" applyFont="1" applyFill="1" applyBorder="1" applyProtection="1"/>
    <xf numFmtId="0" fontId="1" fillId="0" borderId="15" xfId="0" applyFont="1" applyFill="1" applyBorder="1" applyAlignment="1" applyProtection="1">
      <alignment horizontal="left"/>
    </xf>
    <xf numFmtId="0" fontId="0" fillId="0" borderId="16" xfId="0" applyFill="1" applyBorder="1" applyAlignment="1" applyProtection="1">
      <alignment horizontal="right"/>
    </xf>
    <xf numFmtId="0" fontId="0" fillId="0" borderId="13" xfId="0" applyFill="1" applyBorder="1" applyAlignment="1" applyProtection="1">
      <alignment horizontal="left"/>
    </xf>
    <xf numFmtId="0" fontId="7" fillId="0" borderId="16" xfId="0" applyFont="1" applyFill="1" applyBorder="1" applyAlignment="1" applyProtection="1">
      <alignment horizontal="right"/>
    </xf>
    <xf numFmtId="2" fontId="0" fillId="0" borderId="13" xfId="0" applyNumberFormat="1" applyFill="1" applyBorder="1" applyAlignment="1" applyProtection="1">
      <alignment horizontal="left"/>
    </xf>
    <xf numFmtId="0" fontId="13" fillId="0" borderId="16" xfId="0" applyFont="1" applyFill="1" applyBorder="1" applyProtection="1"/>
    <xf numFmtId="2" fontId="0" fillId="0" borderId="13" xfId="0" applyNumberFormat="1" applyFill="1" applyBorder="1" applyAlignment="1" applyProtection="1">
      <alignment horizontal="right"/>
    </xf>
    <xf numFmtId="2" fontId="0" fillId="0" borderId="37" xfId="0" applyNumberFormat="1" applyFill="1" applyBorder="1" applyProtection="1"/>
    <xf numFmtId="2" fontId="0" fillId="0" borderId="37" xfId="0" applyNumberFormat="1" applyFill="1" applyBorder="1" applyAlignment="1" applyProtection="1">
      <alignment horizontal="right"/>
    </xf>
    <xf numFmtId="2" fontId="0" fillId="0" borderId="24" xfId="0" applyNumberFormat="1" applyFill="1" applyBorder="1" applyAlignment="1" applyProtection="1">
      <alignment horizontal="right"/>
    </xf>
    <xf numFmtId="0" fontId="1" fillId="0" borderId="28" xfId="0" applyFont="1" applyFill="1" applyBorder="1" applyProtection="1"/>
    <xf numFmtId="0" fontId="1" fillId="0" borderId="23" xfId="0" applyFont="1" applyFill="1" applyBorder="1" applyAlignment="1" applyProtection="1">
      <alignment horizontal="left"/>
    </xf>
    <xf numFmtId="0" fontId="0" fillId="0" borderId="16" xfId="0" applyFill="1" applyBorder="1" applyAlignment="1" applyProtection="1">
      <alignment horizontal="left"/>
    </xf>
    <xf numFmtId="2" fontId="0" fillId="0" borderId="16" xfId="0" applyNumberFormat="1" applyFill="1" applyBorder="1" applyAlignment="1" applyProtection="1">
      <alignment horizontal="left"/>
    </xf>
    <xf numFmtId="2" fontId="0" fillId="0" borderId="16" xfId="0" applyNumberFormat="1" applyFill="1" applyBorder="1" applyProtection="1"/>
    <xf numFmtId="2" fontId="0" fillId="0" borderId="29" xfId="0" applyNumberFormat="1" applyFill="1" applyBorder="1" applyProtection="1"/>
    <xf numFmtId="0" fontId="1" fillId="0" borderId="40" xfId="0" applyFont="1" applyFill="1" applyBorder="1" applyProtection="1"/>
    <xf numFmtId="0" fontId="0" fillId="0" borderId="12" xfId="0" applyBorder="1" applyAlignment="1">
      <alignment horizontal="center"/>
    </xf>
    <xf numFmtId="0" fontId="0" fillId="0" borderId="30" xfId="0" applyBorder="1" applyAlignment="1">
      <alignment horizontal="center"/>
    </xf>
    <xf numFmtId="0" fontId="47" fillId="0" borderId="13" xfId="0" applyFont="1" applyFill="1" applyBorder="1" applyAlignment="1" applyProtection="1">
      <alignment horizontal="center"/>
    </xf>
    <xf numFmtId="0" fontId="38" fillId="0" borderId="16" xfId="0" applyFont="1" applyFill="1" applyBorder="1" applyAlignment="1" applyProtection="1">
      <alignment horizontal="center"/>
    </xf>
    <xf numFmtId="0" fontId="46" fillId="0" borderId="12" xfId="0" applyFont="1" applyFill="1" applyBorder="1" applyAlignment="1" applyProtection="1">
      <alignment horizontal="center"/>
    </xf>
    <xf numFmtId="0" fontId="47" fillId="0" borderId="11" xfId="0" applyFont="1" applyFill="1" applyBorder="1" applyAlignment="1" applyProtection="1">
      <alignment horizontal="center"/>
    </xf>
    <xf numFmtId="49" fontId="0" fillId="0" borderId="0" xfId="0" applyNumberFormat="1"/>
    <xf numFmtId="0" fontId="31" fillId="2" borderId="4" xfId="1" applyFont="1" applyFill="1" applyBorder="1" applyAlignment="1" applyProtection="1">
      <alignment horizontal="center" wrapText="1"/>
    </xf>
    <xf numFmtId="0" fontId="31" fillId="2" borderId="0" xfId="1" applyFont="1" applyFill="1" applyBorder="1" applyAlignment="1" applyProtection="1">
      <alignment horizontal="center" wrapText="1"/>
    </xf>
    <xf numFmtId="0" fontId="31" fillId="2" borderId="5" xfId="1" applyFont="1" applyFill="1" applyBorder="1" applyAlignment="1" applyProtection="1">
      <alignment horizontal="center" wrapText="1"/>
    </xf>
    <xf numFmtId="0" fontId="21" fillId="3" borderId="0" xfId="0" applyFont="1" applyFill="1" applyAlignment="1" applyProtection="1">
      <alignment horizontal="left" wrapText="1"/>
    </xf>
    <xf numFmtId="0" fontId="25" fillId="0" borderId="0" xfId="0" applyFont="1" applyFill="1" applyAlignment="1" applyProtection="1">
      <alignment horizontal="left" vertical="top" wrapText="1"/>
    </xf>
    <xf numFmtId="0" fontId="0" fillId="0" borderId="0" xfId="0" applyFill="1" applyAlignment="1"/>
    <xf numFmtId="0" fontId="20" fillId="3" borderId="0" xfId="0" applyFont="1" applyFill="1" applyAlignment="1" applyProtection="1">
      <alignment horizontal="left" wrapText="1"/>
    </xf>
    <xf numFmtId="0" fontId="22" fillId="3" borderId="0" xfId="0" applyFont="1" applyFill="1" applyAlignment="1" applyProtection="1">
      <alignment horizontal="left" wrapText="1"/>
    </xf>
    <xf numFmtId="0" fontId="25" fillId="3" borderId="0" xfId="0" applyFont="1" applyFill="1" applyAlignment="1" applyProtection="1">
      <alignment horizontal="left" vertical="top" wrapText="1"/>
    </xf>
    <xf numFmtId="0" fontId="23" fillId="3" borderId="0" xfId="0" applyFont="1" applyFill="1" applyAlignment="1" applyProtection="1">
      <alignment horizontal="left" wrapText="1"/>
    </xf>
    <xf numFmtId="0" fontId="25" fillId="3" borderId="0" xfId="0" applyFont="1" applyFill="1" applyAlignment="1" applyProtection="1">
      <alignment vertical="top" wrapText="1"/>
    </xf>
    <xf numFmtId="0" fontId="0" fillId="0" borderId="0" xfId="0" applyAlignment="1">
      <alignment vertical="top" wrapText="1"/>
    </xf>
    <xf numFmtId="0" fontId="22" fillId="3" borderId="0" xfId="0" applyFont="1" applyFill="1" applyAlignment="1">
      <alignment horizontal="left" vertical="top" wrapText="1"/>
    </xf>
    <xf numFmtId="0" fontId="29" fillId="3" borderId="0" xfId="0" applyFont="1" applyFill="1" applyAlignment="1">
      <alignment horizontal="left" wrapText="1"/>
    </xf>
    <xf numFmtId="0" fontId="29" fillId="3" borderId="0" xfId="0" applyFont="1" applyFill="1" applyAlignment="1">
      <alignment horizontal="left" vertical="top" wrapText="1"/>
    </xf>
    <xf numFmtId="0" fontId="29" fillId="0" borderId="0" xfId="0" applyFont="1" applyFill="1" applyAlignment="1" applyProtection="1">
      <alignment horizontal="left" vertical="center" wrapText="1"/>
    </xf>
    <xf numFmtId="0" fontId="0" fillId="0" borderId="0" xfId="0" applyAlignment="1"/>
    <xf numFmtId="0" fontId="29" fillId="2" borderId="35"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51" xfId="0" applyFont="1" applyFill="1" applyBorder="1" applyAlignment="1">
      <alignment horizontal="center" vertical="center"/>
    </xf>
    <xf numFmtId="0" fontId="29" fillId="3" borderId="0" xfId="0" applyFont="1" applyFill="1" applyAlignment="1">
      <alignment vertical="top" wrapText="1"/>
    </xf>
    <xf numFmtId="0" fontId="29" fillId="3" borderId="0"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0" xfId="0" applyFont="1" applyFill="1" applyAlignment="1">
      <alignment wrapText="1"/>
    </xf>
    <xf numFmtId="0" fontId="0" fillId="0" borderId="0" xfId="0" applyAlignment="1">
      <alignment wrapText="1"/>
    </xf>
    <xf numFmtId="0" fontId="29" fillId="2" borderId="23" xfId="0" applyFont="1" applyFill="1" applyBorder="1" applyAlignment="1">
      <alignment horizontal="center" vertical="center"/>
    </xf>
    <xf numFmtId="0" fontId="29" fillId="2" borderId="8" xfId="0" applyFont="1" applyFill="1" applyBorder="1" applyAlignment="1">
      <alignment horizontal="center" vertical="center"/>
    </xf>
    <xf numFmtId="164" fontId="29" fillId="5" borderId="44" xfId="0" applyNumberFormat="1" applyFont="1" applyFill="1" applyBorder="1" applyAlignment="1">
      <alignment horizontal="center" vertical="center"/>
    </xf>
    <xf numFmtId="164" fontId="29" fillId="5" borderId="18" xfId="0" applyNumberFormat="1" applyFont="1" applyFill="1" applyBorder="1" applyAlignment="1">
      <alignment horizontal="center" vertical="center"/>
    </xf>
    <xf numFmtId="164" fontId="29" fillId="5" borderId="19" xfId="0" applyNumberFormat="1" applyFont="1" applyFill="1" applyBorder="1" applyAlignment="1">
      <alignment horizontal="center" vertical="center"/>
    </xf>
    <xf numFmtId="0" fontId="29" fillId="2" borderId="9"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40" xfId="0" applyFont="1" applyFill="1" applyBorder="1" applyAlignment="1">
      <alignment horizontal="center" vertical="center"/>
    </xf>
    <xf numFmtId="0" fontId="29" fillId="2" borderId="52" xfId="0" applyFont="1" applyFill="1" applyBorder="1" applyAlignment="1">
      <alignment horizontal="center" vertical="center"/>
    </xf>
    <xf numFmtId="0" fontId="6" fillId="0" borderId="0" xfId="0" applyFont="1" applyFill="1" applyAlignment="1" applyProtection="1">
      <alignment horizontal="left" wrapText="1"/>
    </xf>
    <xf numFmtId="0" fontId="10" fillId="0" borderId="0" xfId="0" applyFont="1" applyFill="1" applyAlignment="1" applyProtection="1">
      <alignment horizontal="left" wrapText="1"/>
    </xf>
    <xf numFmtId="0" fontId="0" fillId="0" borderId="0" xfId="0" applyAlignment="1" applyProtection="1">
      <alignment wrapText="1"/>
    </xf>
    <xf numFmtId="0" fontId="37" fillId="8" borderId="38" xfId="0" applyFont="1" applyFill="1" applyBorder="1" applyAlignment="1" applyProtection="1">
      <alignment horizontal="center"/>
    </xf>
    <xf numFmtId="0" fontId="37" fillId="8" borderId="47" xfId="0" applyFont="1" applyFill="1" applyBorder="1" applyAlignment="1" applyProtection="1">
      <alignment horizontal="center"/>
    </xf>
    <xf numFmtId="0" fontId="37" fillId="8" borderId="48" xfId="0" applyFont="1" applyFill="1" applyBorder="1" applyAlignment="1" applyProtection="1">
      <alignment horizontal="center"/>
    </xf>
    <xf numFmtId="0" fontId="11" fillId="0" borderId="0" xfId="0" applyFont="1" applyFill="1" applyAlignment="1" applyProtection="1">
      <alignment horizontal="left" wrapText="1"/>
    </xf>
    <xf numFmtId="0" fontId="0" fillId="0" borderId="0" xfId="0" applyAlignment="1" applyProtection="1">
      <alignment horizontal="left" wrapText="1"/>
    </xf>
    <xf numFmtId="0" fontId="33" fillId="0" borderId="32"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37" xfId="0" applyFont="1" applyFill="1" applyBorder="1" applyAlignment="1" applyProtection="1">
      <alignment horizontal="center" vertical="center" wrapText="1"/>
    </xf>
    <xf numFmtId="0" fontId="33" fillId="0" borderId="46" xfId="0" applyFont="1" applyFill="1" applyBorder="1" applyAlignment="1" applyProtection="1">
      <alignment horizontal="center" vertical="center" wrapText="1"/>
    </xf>
    <xf numFmtId="0" fontId="52" fillId="8" borderId="38" xfId="0" applyFont="1" applyFill="1" applyBorder="1" applyAlignment="1" applyProtection="1">
      <alignment horizontal="center"/>
    </xf>
    <xf numFmtId="0" fontId="53" fillId="8" borderId="48" xfId="0" applyFont="1" applyFill="1" applyBorder="1" applyAlignment="1">
      <alignment horizontal="center"/>
    </xf>
    <xf numFmtId="0" fontId="4" fillId="0" borderId="0" xfId="1" applyFill="1" applyAlignment="1" applyProtection="1">
      <alignment horizontal="center"/>
    </xf>
    <xf numFmtId="0" fontId="4" fillId="0" borderId="0" xfId="1" applyFill="1" applyAlignment="1" applyProtection="1">
      <alignment horizontal="center" vertical="center" wrapText="1"/>
    </xf>
    <xf numFmtId="0" fontId="11" fillId="0" borderId="0" xfId="0" applyFont="1" applyFill="1" applyAlignment="1" applyProtection="1">
      <alignment wrapText="1"/>
    </xf>
    <xf numFmtId="0" fontId="49" fillId="0" borderId="28" xfId="0" applyFont="1" applyFill="1" applyBorder="1" applyAlignment="1" applyProtection="1">
      <alignment horizontal="center"/>
    </xf>
    <xf numFmtId="0" fontId="49" fillId="0" borderId="10" xfId="0" applyFont="1" applyFill="1" applyBorder="1" applyAlignment="1" applyProtection="1">
      <alignment horizontal="center"/>
    </xf>
    <xf numFmtId="0" fontId="49" fillId="0" borderId="11" xfId="0" applyFont="1" applyFill="1" applyBorder="1" applyAlignment="1" applyProtection="1">
      <alignment horizontal="center"/>
    </xf>
    <xf numFmtId="0" fontId="48" fillId="0" borderId="28" xfId="0" applyFont="1" applyFill="1" applyBorder="1" applyAlignment="1" applyProtection="1">
      <alignment horizontal="center"/>
    </xf>
    <xf numFmtId="0" fontId="48" fillId="0" borderId="10" xfId="0" applyFont="1" applyFill="1" applyBorder="1" applyAlignment="1" applyProtection="1">
      <alignment horizontal="center"/>
    </xf>
    <xf numFmtId="0" fontId="48" fillId="0" borderId="11" xfId="0" applyFont="1" applyFill="1" applyBorder="1" applyAlignment="1" applyProtection="1">
      <alignment horizontal="center"/>
    </xf>
    <xf numFmtId="0" fontId="39" fillId="0" borderId="28" xfId="0" applyFont="1" applyFill="1" applyBorder="1" applyAlignment="1" applyProtection="1">
      <alignment horizontal="center"/>
    </xf>
    <xf numFmtId="0" fontId="39" fillId="0" borderId="10" xfId="0" applyFont="1" applyFill="1" applyBorder="1" applyAlignment="1" applyProtection="1">
      <alignment horizontal="center"/>
    </xf>
    <xf numFmtId="0" fontId="39" fillId="0" borderId="11" xfId="0" applyFont="1" applyFill="1" applyBorder="1" applyAlignment="1" applyProtection="1">
      <alignment horizontal="center"/>
    </xf>
    <xf numFmtId="0" fontId="1" fillId="8" borderId="38" xfId="0" applyFont="1" applyFill="1" applyBorder="1" applyAlignment="1" applyProtection="1">
      <alignment horizontal="center"/>
    </xf>
    <xf numFmtId="0" fontId="1" fillId="8" borderId="47" xfId="0" applyFont="1" applyFill="1" applyBorder="1" applyAlignment="1" applyProtection="1">
      <alignment horizontal="center"/>
    </xf>
    <xf numFmtId="0" fontId="1" fillId="8" borderId="48" xfId="0" applyFont="1" applyFill="1" applyBorder="1" applyAlignment="1" applyProtection="1">
      <alignment horizontal="center"/>
    </xf>
    <xf numFmtId="0" fontId="54" fillId="8" borderId="38" xfId="0" applyFont="1" applyFill="1" applyBorder="1" applyAlignment="1" applyProtection="1">
      <alignment horizontal="center"/>
    </xf>
    <xf numFmtId="0" fontId="54" fillId="8" borderId="47" xfId="0" applyFont="1" applyFill="1" applyBorder="1" applyAlignment="1" applyProtection="1">
      <alignment horizontal="center"/>
    </xf>
    <xf numFmtId="0" fontId="54" fillId="8" borderId="48" xfId="0" applyFont="1" applyFill="1" applyBorder="1" applyAlignment="1" applyProtection="1">
      <alignment horizontal="center"/>
    </xf>
  </cellXfs>
  <cellStyles count="2">
    <cellStyle name="Hyperlink" xfId="1" builtinId="8"/>
    <cellStyle name="Normal" xfId="0" builtinId="0"/>
  </cellStyles>
  <dxfs count="6">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condense val="0"/>
        <extend val="0"/>
        <color indexed="10"/>
      </font>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2485415589759"/>
          <c:y val="4.5553145336225599E-2"/>
          <c:w val="0.83487780140486567"/>
          <c:h val="0.71149674620390457"/>
        </c:manualLayout>
      </c:layout>
      <c:scatterChart>
        <c:scatterStyle val="lineMarker"/>
        <c:varyColors val="0"/>
        <c:ser>
          <c:idx val="3"/>
          <c:order val="0"/>
          <c:tx>
            <c:strRef>
              <c:f>'Results-2'!$AA$46</c:f>
              <c:strCache>
                <c:ptCount val="1"/>
                <c:pt idx="0">
                  <c:v>Internal,U = 1,1</c:v>
                </c:pt>
              </c:strCache>
            </c:strRef>
          </c:tx>
          <c:spPr>
            <a:ln w="12700">
              <a:solidFill>
                <a:srgbClr val="339966"/>
              </a:solidFill>
              <a:prstDash val="solid"/>
            </a:ln>
          </c:spPr>
          <c:marker>
            <c:symbol val="triangle"/>
            <c:size val="5"/>
            <c:spPr>
              <a:solidFill>
                <a:srgbClr val="99CC00"/>
              </a:solidFill>
              <a:ln>
                <a:solidFill>
                  <a:srgbClr val="339966"/>
                </a:solidFill>
                <a:prstDash val="solid"/>
              </a:ln>
            </c:spPr>
          </c:marker>
          <c:xVal>
            <c:numRef>
              <c:f>'Results-2'!$Z$48:$Z$62</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'Results-2'!$AA$48:$AA$62</c:f>
              <c:numCache>
                <c:formatCode>0.00</c:formatCode>
                <c:ptCount val="15"/>
                <c:pt idx="0">
                  <c:v>0.13993890675241155</c:v>
                </c:pt>
                <c:pt idx="1">
                  <c:v>0.18258520900321543</c:v>
                </c:pt>
                <c:pt idx="2">
                  <c:v>0.2232315112540193</c:v>
                </c:pt>
                <c:pt idx="3">
                  <c:v>0.26187781350482314</c:v>
                </c:pt>
                <c:pt idx="4">
                  <c:v>0.29852411575562698</c:v>
                </c:pt>
                <c:pt idx="5">
                  <c:v>0.33317041800643088</c:v>
                </c:pt>
                <c:pt idx="6">
                  <c:v>0.36581672025723472</c:v>
                </c:pt>
                <c:pt idx="7">
                  <c:v>0.39646302250803861</c:v>
                </c:pt>
                <c:pt idx="8">
                  <c:v>0.4251093247588425</c:v>
                </c:pt>
                <c:pt idx="9">
                  <c:v>0.45175562700964628</c:v>
                </c:pt>
                <c:pt idx="10">
                  <c:v>0.47640192926045016</c:v>
                </c:pt>
                <c:pt idx="11">
                  <c:v>0.49904823151125399</c:v>
                </c:pt>
                <c:pt idx="12">
                  <c:v>0.51969453376205788</c:v>
                </c:pt>
                <c:pt idx="13">
                  <c:v>0.53834083601286176</c:v>
                </c:pt>
                <c:pt idx="14">
                  <c:v>0.55498713826366552</c:v>
                </c:pt>
              </c:numCache>
            </c:numRef>
          </c:yVal>
          <c:smooth val="0"/>
          <c:extLst>
            <c:ext xmlns:c16="http://schemas.microsoft.com/office/drawing/2014/chart" uri="{C3380CC4-5D6E-409C-BE32-E72D297353CC}">
              <c16:uniqueId val="{00000000-3913-43B3-A264-8FD4253E2606}"/>
            </c:ext>
          </c:extLst>
        </c:ser>
        <c:ser>
          <c:idx val="4"/>
          <c:order val="1"/>
          <c:tx>
            <c:strRef>
              <c:f>'Results-2'!$AB$46</c:f>
              <c:strCache>
                <c:ptCount val="1"/>
                <c:pt idx="0">
                  <c:v>Internal,U = 3</c:v>
                </c:pt>
              </c:strCache>
            </c:strRef>
          </c:tx>
          <c:spPr>
            <a:ln w="12700">
              <a:solidFill>
                <a:srgbClr val="800080"/>
              </a:solidFill>
              <a:prstDash val="solid"/>
            </a:ln>
          </c:spPr>
          <c:marker>
            <c:symbol val="square"/>
            <c:size val="5"/>
            <c:spPr>
              <a:solidFill>
                <a:srgbClr val="969696"/>
              </a:solidFill>
              <a:ln>
                <a:solidFill>
                  <a:srgbClr val="000000"/>
                </a:solidFill>
                <a:prstDash val="solid"/>
              </a:ln>
            </c:spPr>
          </c:marker>
          <c:xVal>
            <c:numRef>
              <c:f>'Results-2'!$Z$48:$Z$62</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'Results-2'!$AB$48:$AB$62</c:f>
              <c:numCache>
                <c:formatCode>0.00</c:formatCode>
                <c:ptCount val="15"/>
                <c:pt idx="0">
                  <c:v>0.13827272727272727</c:v>
                </c:pt>
                <c:pt idx="1">
                  <c:v>0.18036363636363636</c:v>
                </c:pt>
                <c:pt idx="2">
                  <c:v>0.22045454545454546</c:v>
                </c:pt>
                <c:pt idx="3">
                  <c:v>0.25854545454545452</c:v>
                </c:pt>
                <c:pt idx="4">
                  <c:v>0.29463636363636359</c:v>
                </c:pt>
                <c:pt idx="5">
                  <c:v>0.32872727272727276</c:v>
                </c:pt>
                <c:pt idx="6">
                  <c:v>0.36081818181818182</c:v>
                </c:pt>
                <c:pt idx="7">
                  <c:v>0.39090909090909093</c:v>
                </c:pt>
                <c:pt idx="8">
                  <c:v>0.41900000000000004</c:v>
                </c:pt>
                <c:pt idx="9">
                  <c:v>0.44509090909090909</c:v>
                </c:pt>
                <c:pt idx="10">
                  <c:v>0.4691818181818182</c:v>
                </c:pt>
                <c:pt idx="11">
                  <c:v>0.49127272727272719</c:v>
                </c:pt>
                <c:pt idx="12">
                  <c:v>0.51136363636363635</c:v>
                </c:pt>
                <c:pt idx="13">
                  <c:v>0.5294545454545454</c:v>
                </c:pt>
                <c:pt idx="14">
                  <c:v>0.54554545454545444</c:v>
                </c:pt>
              </c:numCache>
            </c:numRef>
          </c:yVal>
          <c:smooth val="0"/>
          <c:extLst>
            <c:ext xmlns:c16="http://schemas.microsoft.com/office/drawing/2014/chart" uri="{C3380CC4-5D6E-409C-BE32-E72D297353CC}">
              <c16:uniqueId val="{00000001-3913-43B3-A264-8FD4253E2606}"/>
            </c:ext>
          </c:extLst>
        </c:ser>
        <c:ser>
          <c:idx val="5"/>
          <c:order val="2"/>
          <c:tx>
            <c:strRef>
              <c:f>'Results-2'!$AC$46</c:f>
              <c:strCache>
                <c:ptCount val="1"/>
                <c:pt idx="0">
                  <c:v>Internal,U = 5,8</c:v>
                </c:pt>
              </c:strCache>
            </c:strRef>
          </c:tx>
          <c:spPr>
            <a:ln w="12700">
              <a:solidFill>
                <a:srgbClr val="000080"/>
              </a:solidFill>
              <a:prstDash val="solid"/>
            </a:ln>
          </c:spPr>
          <c:marker>
            <c:symbol val="diamond"/>
            <c:size val="5"/>
            <c:spPr>
              <a:solidFill>
                <a:srgbClr val="3366FF"/>
              </a:solidFill>
              <a:ln>
                <a:solidFill>
                  <a:srgbClr val="333399"/>
                </a:solidFill>
                <a:prstDash val="solid"/>
              </a:ln>
            </c:spPr>
          </c:marker>
          <c:xVal>
            <c:numRef>
              <c:f>'Results-2'!$Z$48:$Z$62</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'Results-2'!$AC$48:$AC$62</c:f>
              <c:numCache>
                <c:formatCode>0.00</c:formatCode>
                <c:ptCount val="15"/>
                <c:pt idx="0">
                  <c:v>0.13613966480446926</c:v>
                </c:pt>
                <c:pt idx="1">
                  <c:v>0.17751955307262568</c:v>
                </c:pt>
                <c:pt idx="2">
                  <c:v>0.21689944134078212</c:v>
                </c:pt>
                <c:pt idx="3">
                  <c:v>0.25427932960893851</c:v>
                </c:pt>
                <c:pt idx="4">
                  <c:v>0.28965921787709492</c:v>
                </c:pt>
                <c:pt idx="5">
                  <c:v>0.32303910614525139</c:v>
                </c:pt>
                <c:pt idx="6">
                  <c:v>0.3544189944134078</c:v>
                </c:pt>
                <c:pt idx="7">
                  <c:v>0.38379888268156426</c:v>
                </c:pt>
                <c:pt idx="8">
                  <c:v>0.41117877094972072</c:v>
                </c:pt>
                <c:pt idx="9">
                  <c:v>0.43655865921787707</c:v>
                </c:pt>
                <c:pt idx="10">
                  <c:v>0.45993854748603352</c:v>
                </c:pt>
                <c:pt idx="11">
                  <c:v>0.48131843575418987</c:v>
                </c:pt>
                <c:pt idx="12">
                  <c:v>0.50069832402234637</c:v>
                </c:pt>
                <c:pt idx="13">
                  <c:v>0.51807821229050277</c:v>
                </c:pt>
                <c:pt idx="14">
                  <c:v>0.53345810055865917</c:v>
                </c:pt>
              </c:numCache>
            </c:numRef>
          </c:yVal>
          <c:smooth val="0"/>
          <c:extLst>
            <c:ext xmlns:c16="http://schemas.microsoft.com/office/drawing/2014/chart" uri="{C3380CC4-5D6E-409C-BE32-E72D297353CC}">
              <c16:uniqueId val="{00000002-3913-43B3-A264-8FD4253E2606}"/>
            </c:ext>
          </c:extLst>
        </c:ser>
        <c:ser>
          <c:idx val="0"/>
          <c:order val="3"/>
          <c:tx>
            <c:strRef>
              <c:f>'Results-2'!$W$46</c:f>
              <c:strCache>
                <c:ptCount val="1"/>
                <c:pt idx="0">
                  <c:v>External,U = 1,1</c:v>
                </c:pt>
              </c:strCache>
            </c:strRef>
          </c:tx>
          <c:spPr>
            <a:ln w="3175">
              <a:solidFill>
                <a:srgbClr val="000080"/>
              </a:solidFill>
              <a:prstDash val="solid"/>
            </a:ln>
          </c:spPr>
          <c:marker>
            <c:symbol val="triangle"/>
            <c:size val="5"/>
            <c:spPr>
              <a:solidFill>
                <a:srgbClr val="FFFFFF"/>
              </a:solidFill>
              <a:ln>
                <a:solidFill>
                  <a:srgbClr val="000080"/>
                </a:solidFill>
                <a:prstDash val="solid"/>
              </a:ln>
            </c:spPr>
          </c:marker>
          <c:xVal>
            <c:numRef>
              <c:f>'Results-2'!$U$48:$U$62</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'Results-2'!$W$48:$W$62</c:f>
              <c:numCache>
                <c:formatCode>0.00</c:formatCode>
                <c:ptCount val="15"/>
                <c:pt idx="0">
                  <c:v>0.13278195488721803</c:v>
                </c:pt>
                <c:pt idx="1">
                  <c:v>0.14947368421052631</c:v>
                </c:pt>
                <c:pt idx="2">
                  <c:v>0.16616541353383457</c:v>
                </c:pt>
                <c:pt idx="3">
                  <c:v>0.18285714285714283</c:v>
                </c:pt>
                <c:pt idx="4">
                  <c:v>0.19954887218045109</c:v>
                </c:pt>
                <c:pt idx="5">
                  <c:v>0.2162406015037594</c:v>
                </c:pt>
                <c:pt idx="6">
                  <c:v>0.23293233082706769</c:v>
                </c:pt>
                <c:pt idx="7">
                  <c:v>0.24962406015037594</c:v>
                </c:pt>
                <c:pt idx="8">
                  <c:v>0.26631578947368423</c:v>
                </c:pt>
                <c:pt idx="9">
                  <c:v>0.28300751879699249</c:v>
                </c:pt>
                <c:pt idx="10">
                  <c:v>0.29969924812030074</c:v>
                </c:pt>
                <c:pt idx="11">
                  <c:v>0.316390977443609</c:v>
                </c:pt>
                <c:pt idx="12">
                  <c:v>0.33308270676691731</c:v>
                </c:pt>
                <c:pt idx="13">
                  <c:v>0.34977443609022563</c:v>
                </c:pt>
                <c:pt idx="14">
                  <c:v>0.36646616541353383</c:v>
                </c:pt>
              </c:numCache>
            </c:numRef>
          </c:yVal>
          <c:smooth val="0"/>
          <c:extLst>
            <c:ext xmlns:c16="http://schemas.microsoft.com/office/drawing/2014/chart" uri="{C3380CC4-5D6E-409C-BE32-E72D297353CC}">
              <c16:uniqueId val="{00000003-3913-43B3-A264-8FD4253E2606}"/>
            </c:ext>
          </c:extLst>
        </c:ser>
        <c:ser>
          <c:idx val="1"/>
          <c:order val="4"/>
          <c:tx>
            <c:strRef>
              <c:f>'Results-2'!$X$46</c:f>
              <c:strCache>
                <c:ptCount val="1"/>
                <c:pt idx="0">
                  <c:v>External,U = 3</c:v>
                </c:pt>
              </c:strCache>
            </c:strRef>
          </c:tx>
          <c:spPr>
            <a:ln w="3175">
              <a:solidFill>
                <a:srgbClr val="FF00FF"/>
              </a:solidFill>
              <a:prstDash val="solid"/>
            </a:ln>
          </c:spPr>
          <c:marker>
            <c:symbol val="square"/>
            <c:size val="5"/>
            <c:spPr>
              <a:solidFill>
                <a:srgbClr val="FFFFFF"/>
              </a:solidFill>
              <a:ln>
                <a:solidFill>
                  <a:srgbClr val="FF00FF"/>
                </a:solidFill>
                <a:prstDash val="solid"/>
              </a:ln>
            </c:spPr>
          </c:marker>
          <c:xVal>
            <c:numRef>
              <c:f>'Results-2'!$U$48:$U$62</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'Results-2'!$X$48:$X$62</c:f>
              <c:numCache>
                <c:formatCode>0.00</c:formatCode>
                <c:ptCount val="15"/>
                <c:pt idx="0">
                  <c:v>0.19894736842105262</c:v>
                </c:pt>
                <c:pt idx="1">
                  <c:v>0.21263157894736845</c:v>
                </c:pt>
                <c:pt idx="2">
                  <c:v>0.22631578947368422</c:v>
                </c:pt>
                <c:pt idx="3">
                  <c:v>0.24</c:v>
                </c:pt>
                <c:pt idx="4">
                  <c:v>0.25368421052631573</c:v>
                </c:pt>
                <c:pt idx="5">
                  <c:v>0.26736842105263159</c:v>
                </c:pt>
                <c:pt idx="6">
                  <c:v>0.28105263157894739</c:v>
                </c:pt>
                <c:pt idx="7">
                  <c:v>0.29473684210526319</c:v>
                </c:pt>
                <c:pt idx="8">
                  <c:v>0.30842105263157898</c:v>
                </c:pt>
                <c:pt idx="9">
                  <c:v>0.32210526315789473</c:v>
                </c:pt>
                <c:pt idx="10">
                  <c:v>0.33578947368421053</c:v>
                </c:pt>
                <c:pt idx="11">
                  <c:v>0.34947368421052627</c:v>
                </c:pt>
                <c:pt idx="12">
                  <c:v>0.36315789473684212</c:v>
                </c:pt>
                <c:pt idx="13">
                  <c:v>0.37684210526315792</c:v>
                </c:pt>
                <c:pt idx="14">
                  <c:v>0.39052631578947372</c:v>
                </c:pt>
              </c:numCache>
            </c:numRef>
          </c:yVal>
          <c:smooth val="0"/>
          <c:extLst>
            <c:ext xmlns:c16="http://schemas.microsoft.com/office/drawing/2014/chart" uri="{C3380CC4-5D6E-409C-BE32-E72D297353CC}">
              <c16:uniqueId val="{00000004-3913-43B3-A264-8FD4253E2606}"/>
            </c:ext>
          </c:extLst>
        </c:ser>
        <c:ser>
          <c:idx val="2"/>
          <c:order val="5"/>
          <c:tx>
            <c:strRef>
              <c:f>'Results-2'!$Y$46</c:f>
              <c:strCache>
                <c:ptCount val="1"/>
                <c:pt idx="0">
                  <c:v>External,U = 5,8</c:v>
                </c:pt>
              </c:strCache>
            </c:strRef>
          </c:tx>
          <c:spPr>
            <a:ln w="3175">
              <a:solidFill>
                <a:srgbClr val="FF0000"/>
              </a:solidFill>
              <a:prstDash val="solid"/>
            </a:ln>
          </c:spPr>
          <c:marker>
            <c:symbol val="diamond"/>
            <c:size val="5"/>
            <c:spPr>
              <a:solidFill>
                <a:srgbClr val="FFFFFF"/>
              </a:solidFill>
              <a:ln>
                <a:solidFill>
                  <a:srgbClr val="FF0000"/>
                </a:solidFill>
                <a:prstDash val="solid"/>
              </a:ln>
            </c:spPr>
          </c:marker>
          <c:xVal>
            <c:numRef>
              <c:f>'Results-2'!$U$48:$U$62</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'Results-2'!$Y$48:$Y$62</c:f>
              <c:numCache>
                <c:formatCode>0.00</c:formatCode>
                <c:ptCount val="15"/>
                <c:pt idx="0">
                  <c:v>0.24627737226277371</c:v>
                </c:pt>
                <c:pt idx="1">
                  <c:v>0.25781021897810219</c:v>
                </c:pt>
                <c:pt idx="2">
                  <c:v>0.26934306569343064</c:v>
                </c:pt>
                <c:pt idx="3">
                  <c:v>0.28087591240875909</c:v>
                </c:pt>
                <c:pt idx="4">
                  <c:v>0.29240875912408759</c:v>
                </c:pt>
                <c:pt idx="5">
                  <c:v>0.3039416058394161</c:v>
                </c:pt>
                <c:pt idx="6">
                  <c:v>0.31547445255474454</c:v>
                </c:pt>
                <c:pt idx="7">
                  <c:v>0.32700729927007299</c:v>
                </c:pt>
                <c:pt idx="8">
                  <c:v>0.33854014598540144</c:v>
                </c:pt>
                <c:pt idx="9">
                  <c:v>0.35007299270072995</c:v>
                </c:pt>
                <c:pt idx="10">
                  <c:v>0.36160583941605839</c:v>
                </c:pt>
                <c:pt idx="11">
                  <c:v>0.37313868613138679</c:v>
                </c:pt>
                <c:pt idx="12">
                  <c:v>0.3846715328467154</c:v>
                </c:pt>
                <c:pt idx="13">
                  <c:v>0.39620437956204385</c:v>
                </c:pt>
                <c:pt idx="14">
                  <c:v>0.40773722627737224</c:v>
                </c:pt>
              </c:numCache>
            </c:numRef>
          </c:yVal>
          <c:smooth val="0"/>
          <c:extLst>
            <c:ext xmlns:c16="http://schemas.microsoft.com/office/drawing/2014/chart" uri="{C3380CC4-5D6E-409C-BE32-E72D297353CC}">
              <c16:uniqueId val="{00000005-3913-43B3-A264-8FD4253E2606}"/>
            </c:ext>
          </c:extLst>
        </c:ser>
        <c:ser>
          <c:idx val="6"/>
          <c:order val="6"/>
          <c:tx>
            <c:strRef>
              <c:f>'Results-2'!$AE$46</c:f>
              <c:strCache>
                <c:ptCount val="1"/>
              </c:strCache>
            </c:strRef>
          </c:tx>
          <c:spPr>
            <a:ln w="12700">
              <a:solidFill>
                <a:srgbClr val="008080"/>
              </a:solidFill>
              <a:prstDash val="solid"/>
            </a:ln>
          </c:spPr>
          <c:marker>
            <c:symbol val="triangle"/>
            <c:size val="5"/>
            <c:spPr>
              <a:solidFill>
                <a:srgbClr val="339966"/>
              </a:solidFill>
              <a:ln>
                <a:solidFill>
                  <a:srgbClr val="FFFFFF"/>
                </a:solidFill>
                <a:prstDash val="solid"/>
              </a:ln>
            </c:spPr>
          </c:marker>
          <c:xVal>
            <c:numRef>
              <c:f>'Results-2'!$AD$48:$AD$62</c:f>
            </c:numRef>
          </c:xVal>
          <c:yVal>
            <c:numRef>
              <c:f>'Results-2'!$AE$48:$AE$62</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6="http://schemas.microsoft.com/office/drawing/2014/chart" uri="{C3380CC4-5D6E-409C-BE32-E72D297353CC}">
              <c16:uniqueId val="{00000006-3913-43B3-A264-8FD4253E2606}"/>
            </c:ext>
          </c:extLst>
        </c:ser>
        <c:ser>
          <c:idx val="7"/>
          <c:order val="7"/>
          <c:tx>
            <c:strRef>
              <c:f>'Results-2'!$AF$46</c:f>
              <c:strCache>
                <c:ptCount val="1"/>
              </c:strCache>
            </c:strRef>
          </c:tx>
          <c:spPr>
            <a:ln w="12700">
              <a:solidFill>
                <a:srgbClr val="0000FF"/>
              </a:solidFill>
              <a:prstDash val="solid"/>
            </a:ln>
          </c:spPr>
          <c:marker>
            <c:symbol val="square"/>
            <c:size val="5"/>
            <c:spPr>
              <a:solidFill>
                <a:srgbClr val="0000FF"/>
              </a:solidFill>
              <a:ln>
                <a:solidFill>
                  <a:srgbClr val="FFFFFF"/>
                </a:solidFill>
                <a:prstDash val="solid"/>
              </a:ln>
            </c:spPr>
          </c:marker>
          <c:xVal>
            <c:numRef>
              <c:f>'Results-2'!$AD$48:$AD$62</c:f>
            </c:numRef>
          </c:xVal>
          <c:yVal>
            <c:numRef>
              <c:f>'Results-2'!$AF$48:$AF$62</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6="http://schemas.microsoft.com/office/drawing/2014/chart" uri="{C3380CC4-5D6E-409C-BE32-E72D297353CC}">
              <c16:uniqueId val="{00000007-3913-43B3-A264-8FD4253E2606}"/>
            </c:ext>
          </c:extLst>
        </c:ser>
        <c:ser>
          <c:idx val="8"/>
          <c:order val="8"/>
          <c:tx>
            <c:strRef>
              <c:f>'Results-2'!$AG$46</c:f>
              <c:strCache>
                <c:ptCount val="1"/>
              </c:strCache>
            </c:strRef>
          </c:tx>
          <c:spPr>
            <a:ln w="12700">
              <a:solidFill>
                <a:srgbClr val="FF9900"/>
              </a:solidFill>
              <a:prstDash val="solid"/>
            </a:ln>
          </c:spPr>
          <c:marker>
            <c:symbol val="diamond"/>
            <c:size val="5"/>
            <c:spPr>
              <a:solidFill>
                <a:srgbClr val="FF0000"/>
              </a:solidFill>
              <a:ln>
                <a:solidFill>
                  <a:srgbClr val="FFFFFF"/>
                </a:solidFill>
                <a:prstDash val="solid"/>
              </a:ln>
            </c:spPr>
          </c:marker>
          <c:xVal>
            <c:numRef>
              <c:f>'Results-2'!$AD$48:$AD$62</c:f>
            </c:numRef>
          </c:xVal>
          <c:yVal>
            <c:numRef>
              <c:f>'Results-2'!$AG$48:$AG$62</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6="http://schemas.microsoft.com/office/drawing/2014/chart" uri="{C3380CC4-5D6E-409C-BE32-E72D297353CC}">
              <c16:uniqueId val="{00000008-3913-43B3-A264-8FD4253E2606}"/>
            </c:ext>
          </c:extLst>
        </c:ser>
        <c:dLbls>
          <c:showLegendKey val="0"/>
          <c:showVal val="0"/>
          <c:showCatName val="0"/>
          <c:showSerName val="0"/>
          <c:showPercent val="0"/>
          <c:showBubbleSize val="0"/>
        </c:dLbls>
        <c:axId val="1146110223"/>
        <c:axId val="1"/>
      </c:scatterChart>
      <c:valAx>
        <c:axId val="1146110223"/>
        <c:scaling>
          <c:orientation val="minMax"/>
          <c:max val="0.85"/>
          <c:min val="0.15"/>
        </c:scaling>
        <c:delete val="0"/>
        <c:axPos val="b"/>
        <c:majorGridlines>
          <c:spPr>
            <a:ln w="3175">
              <a:solidFill>
                <a:srgbClr val="000000"/>
              </a:solidFill>
              <a:prstDash val="solid"/>
            </a:ln>
          </c:spPr>
        </c:majorGridlines>
        <c:minorGridlines>
          <c:spPr>
            <a:ln w="3175">
              <a:solidFill>
                <a:srgbClr val="C0C0C0"/>
              </a:solidFill>
              <a:prstDash val="solid"/>
            </a:ln>
          </c:spPr>
        </c:minorGridlines>
        <c:title>
          <c:tx>
            <c:rich>
              <a:bodyPr/>
              <a:lstStyle/>
              <a:p>
                <a:pPr>
                  <a:defRPr sz="975" b="1" i="0" u="none" strike="noStrike" baseline="0">
                    <a:solidFill>
                      <a:srgbClr val="000000"/>
                    </a:solidFill>
                    <a:latin typeface="Arial"/>
                    <a:ea typeface="Arial"/>
                    <a:cs typeface="Arial"/>
                  </a:defRPr>
                </a:pPr>
                <a:r>
                  <a:rPr lang="nl-BE"/>
                  <a:t>g-value of glazing</a:t>
                </a:r>
              </a:p>
            </c:rich>
          </c:tx>
          <c:layout>
            <c:manualLayout>
              <c:xMode val="edge"/>
              <c:yMode val="edge"/>
              <c:x val="0.43364262882581744"/>
              <c:y val="0.8242950108459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
        <c:crosses val="autoZero"/>
        <c:crossBetween val="midCat"/>
      </c:valAx>
      <c:valAx>
        <c:axId val="1"/>
        <c:scaling>
          <c:orientation val="minMax"/>
        </c:scaling>
        <c:delete val="0"/>
        <c:axPos val="l"/>
        <c:majorGridlines>
          <c:spPr>
            <a:ln w="3175">
              <a:solidFill>
                <a:srgbClr val="000000"/>
              </a:solidFill>
              <a:prstDash val="solid"/>
            </a:ln>
          </c:spPr>
        </c:majorGridlines>
        <c:minorGridlines>
          <c:spPr>
            <a:ln w="3175">
              <a:solidFill>
                <a:srgbClr val="C0C0C0"/>
              </a:solidFill>
              <a:prstDash val="solid"/>
            </a:ln>
          </c:spPr>
        </c:minorGridlines>
        <c:title>
          <c:tx>
            <c:rich>
              <a:bodyPr/>
              <a:lstStyle/>
              <a:p>
                <a:pPr>
                  <a:defRPr sz="975" b="1" i="0" u="none" strike="noStrike" baseline="0">
                    <a:solidFill>
                      <a:srgbClr val="000000"/>
                    </a:solidFill>
                    <a:latin typeface="Arial"/>
                    <a:ea typeface="Arial"/>
                    <a:cs typeface="Arial"/>
                  </a:defRPr>
                </a:pPr>
                <a:r>
                  <a:rPr lang="nl-BE"/>
                  <a:t>gtotal-value (glazing + solar prot device)</a:t>
                </a:r>
              </a:p>
            </c:rich>
          </c:tx>
          <c:layout>
            <c:manualLayout>
              <c:xMode val="edge"/>
              <c:yMode val="edge"/>
              <c:x val="1.5432122022271084E-2"/>
              <c:y val="0.119305856832971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146110223"/>
        <c:crosses val="autoZero"/>
        <c:crossBetween val="midCat"/>
      </c:valAx>
      <c:spPr>
        <a:noFill/>
        <a:ln w="3175">
          <a:solidFill>
            <a:srgbClr val="000000"/>
          </a:solidFill>
          <a:prstDash val="solid"/>
        </a:ln>
      </c:spPr>
    </c:plotArea>
    <c:legend>
      <c:legendPos val="b"/>
      <c:layout>
        <c:manualLayout>
          <c:xMode val="edge"/>
          <c:yMode val="edge"/>
          <c:x val="0.17746940325611746"/>
          <c:y val="0.87852494577006512"/>
          <c:w val="0.6558651859465211"/>
          <c:h val="0.106290672451193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0"/>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0</xdr:colOff>
      <xdr:row>28</xdr:row>
      <xdr:rowOff>0</xdr:rowOff>
    </xdr:to>
    <xdr:sp macro="" textlink="">
      <xdr:nvSpPr>
        <xdr:cNvPr id="6145" name="Rectangle 1">
          <a:extLst>
            <a:ext uri="{FF2B5EF4-FFF2-40B4-BE49-F238E27FC236}">
              <a16:creationId xmlns:a16="http://schemas.microsoft.com/office/drawing/2014/main" id="{00000000-0008-0000-0000-000001180000}"/>
            </a:ext>
          </a:extLst>
        </xdr:cNvPr>
        <xdr:cNvSpPr>
          <a:spLocks noChangeArrowheads="1"/>
        </xdr:cNvSpPr>
      </xdr:nvSpPr>
      <xdr:spPr bwMode="auto">
        <a:xfrm>
          <a:off x="609600" y="171450"/>
          <a:ext cx="4267200" cy="4762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1</xdr:col>
      <xdr:colOff>405848</xdr:colOff>
      <xdr:row>9</xdr:row>
      <xdr:rowOff>75622</xdr:rowOff>
    </xdr:from>
    <xdr:to>
      <xdr:col>7</xdr:col>
      <xdr:colOff>165511</xdr:colOff>
      <xdr:row>14</xdr:row>
      <xdr:rowOff>109082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018761" y="1773557"/>
          <a:ext cx="3437141" cy="878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361950</xdr:colOff>
      <xdr:row>29</xdr:row>
      <xdr:rowOff>123825</xdr:rowOff>
    </xdr:from>
    <xdr:to>
      <xdr:col>10</xdr:col>
      <xdr:colOff>276225</xdr:colOff>
      <xdr:row>41</xdr:row>
      <xdr:rowOff>66675</xdr:rowOff>
    </xdr:to>
    <xdr:pic>
      <xdr:nvPicPr>
        <xdr:cNvPr id="7170" name="Picture 2">
          <a:extLst>
            <a:ext uri="{FF2B5EF4-FFF2-40B4-BE49-F238E27FC236}">
              <a16:creationId xmlns:a16="http://schemas.microsoft.com/office/drawing/2014/main" id="{00000000-0008-0000-02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5953125"/>
          <a:ext cx="2971800" cy="1838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9525</xdr:colOff>
      <xdr:row>25</xdr:row>
      <xdr:rowOff>133350</xdr:rowOff>
    </xdr:from>
    <xdr:to>
      <xdr:col>12</xdr:col>
      <xdr:colOff>323850</xdr:colOff>
      <xdr:row>52</xdr:row>
      <xdr:rowOff>133350</xdr:rowOff>
    </xdr:to>
    <xdr:graphicFrame macro="">
      <xdr:nvGraphicFramePr>
        <xdr:cNvPr id="1028" name="Chart 4">
          <a:extLst>
            <a:ext uri="{FF2B5EF4-FFF2-40B4-BE49-F238E27FC236}">
              <a16:creationId xmlns:a16="http://schemas.microsoft.com/office/drawing/2014/main" id="{00000000-0008-0000-07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11</xdr:row>
          <xdr:rowOff>85725</xdr:rowOff>
        </xdr:from>
        <xdr:to>
          <xdr:col>6</xdr:col>
          <xdr:colOff>409575</xdr:colOff>
          <xdr:row>12</xdr:row>
          <xdr:rowOff>152400</xdr:rowOff>
        </xdr:to>
        <xdr:sp macro="" textlink="">
          <xdr:nvSpPr>
            <xdr:cNvPr id="1029" name="ComboBox1" hidden="1">
              <a:extLst>
                <a:ext uri="{63B3BB69-23CF-44E3-9099-C40C66FF867C}">
                  <a14:compatExt spid="_x0000_s1029"/>
                </a:ext>
                <a:ext uri="{FF2B5EF4-FFF2-40B4-BE49-F238E27FC236}">
                  <a16:creationId xmlns:a16="http://schemas.microsoft.com/office/drawing/2014/main" id="{00000000-0008-0000-07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21</xdr:row>
          <xdr:rowOff>9525</xdr:rowOff>
        </xdr:from>
        <xdr:to>
          <xdr:col>6</xdr:col>
          <xdr:colOff>647700</xdr:colOff>
          <xdr:row>22</xdr:row>
          <xdr:rowOff>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22</xdr:row>
          <xdr:rowOff>9525</xdr:rowOff>
        </xdr:from>
        <xdr:to>
          <xdr:col>6</xdr:col>
          <xdr:colOff>647700</xdr:colOff>
          <xdr:row>23</xdr:row>
          <xdr:rowOff>9525</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7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23</xdr:row>
          <xdr:rowOff>9525</xdr:rowOff>
        </xdr:from>
        <xdr:to>
          <xdr:col>6</xdr:col>
          <xdr:colOff>647700</xdr:colOff>
          <xdr:row>24</xdr:row>
          <xdr:rowOff>9525</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7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H29"/>
  <sheetViews>
    <sheetView showGridLines="0" showRowColHeaders="0" tabSelected="1" zoomScale="115" zoomScaleNormal="115" workbookViewId="0">
      <selection activeCell="E27" sqref="E27"/>
    </sheetView>
  </sheetViews>
  <sheetFormatPr defaultRowHeight="12.75" x14ac:dyDescent="0.2"/>
  <sheetData>
    <row r="1" spans="2:8" ht="13.5" x14ac:dyDescent="0.25">
      <c r="E1" s="1"/>
      <c r="F1" s="2"/>
    </row>
    <row r="2" spans="2:8" ht="13.5" x14ac:dyDescent="0.25">
      <c r="B2" s="3"/>
      <c r="C2" s="4"/>
      <c r="D2" s="4"/>
      <c r="E2" s="5"/>
      <c r="F2" s="6"/>
      <c r="G2" s="4"/>
      <c r="H2" s="7"/>
    </row>
    <row r="3" spans="2:8" ht="19.5" x14ac:dyDescent="0.35">
      <c r="B3" s="8"/>
      <c r="C3" s="9"/>
      <c r="D3" s="9"/>
      <c r="E3" s="24" t="s">
        <v>220</v>
      </c>
      <c r="F3" s="11"/>
      <c r="G3" s="9"/>
      <c r="H3" s="12"/>
    </row>
    <row r="4" spans="2:8" x14ac:dyDescent="0.2">
      <c r="B4" s="8"/>
      <c r="C4" s="9"/>
      <c r="D4" s="9"/>
      <c r="E4" s="17"/>
      <c r="F4" s="11"/>
      <c r="G4" s="9"/>
      <c r="H4" s="12"/>
    </row>
    <row r="5" spans="2:8" ht="15.75" x14ac:dyDescent="0.25">
      <c r="B5" s="8"/>
      <c r="C5" s="9"/>
      <c r="D5" s="9"/>
      <c r="E5" s="23" t="s">
        <v>57</v>
      </c>
      <c r="F5" s="11"/>
      <c r="G5" s="9"/>
      <c r="H5" s="12"/>
    </row>
    <row r="6" spans="2:8" ht="15.75" x14ac:dyDescent="0.25">
      <c r="B6" s="8"/>
      <c r="C6" s="9"/>
      <c r="D6" s="9"/>
      <c r="E6" s="23" t="s">
        <v>58</v>
      </c>
      <c r="F6" s="11"/>
      <c r="G6" s="9"/>
      <c r="H6" s="12"/>
    </row>
    <row r="7" spans="2:8" ht="15.75" x14ac:dyDescent="0.25">
      <c r="B7" s="8"/>
      <c r="C7" s="9"/>
      <c r="D7" s="9"/>
      <c r="E7" s="23" t="s">
        <v>59</v>
      </c>
      <c r="F7" s="11"/>
      <c r="G7" s="9"/>
      <c r="H7" s="12"/>
    </row>
    <row r="8" spans="2:8" ht="13.5" x14ac:dyDescent="0.25">
      <c r="B8" s="8"/>
      <c r="C8" s="9"/>
      <c r="D8" s="9"/>
      <c r="E8" s="13"/>
      <c r="F8" s="11"/>
      <c r="G8" s="9"/>
      <c r="H8" s="12"/>
    </row>
    <row r="9" spans="2:8" x14ac:dyDescent="0.2">
      <c r="B9" s="8"/>
      <c r="C9" s="9"/>
      <c r="D9" s="9"/>
      <c r="E9" s="14" t="s">
        <v>251</v>
      </c>
      <c r="F9" s="11"/>
      <c r="G9" s="9"/>
      <c r="H9" s="12"/>
    </row>
    <row r="10" spans="2:8" x14ac:dyDescent="0.2">
      <c r="B10" s="8"/>
      <c r="C10" s="9"/>
      <c r="D10" s="9"/>
      <c r="E10" s="14"/>
      <c r="F10" s="11"/>
      <c r="G10" s="9"/>
      <c r="H10" s="12"/>
    </row>
    <row r="11" spans="2:8" x14ac:dyDescent="0.2">
      <c r="B11" s="8"/>
      <c r="C11" s="9"/>
      <c r="D11" s="9"/>
      <c r="E11" s="17"/>
      <c r="F11" s="11"/>
      <c r="G11" s="9"/>
      <c r="H11" s="12"/>
    </row>
    <row r="12" spans="2:8" ht="13.5" x14ac:dyDescent="0.25">
      <c r="B12" s="8"/>
      <c r="C12" s="9"/>
      <c r="D12" s="9"/>
      <c r="E12" s="15"/>
      <c r="F12" s="11"/>
      <c r="G12" s="9"/>
      <c r="H12" s="12"/>
    </row>
    <row r="13" spans="2:8" ht="13.5" x14ac:dyDescent="0.25">
      <c r="B13" s="8"/>
      <c r="C13" s="9"/>
      <c r="D13" s="9"/>
      <c r="E13" s="15"/>
      <c r="F13" s="11"/>
      <c r="G13" s="9"/>
      <c r="H13" s="12"/>
    </row>
    <row r="14" spans="2:8" x14ac:dyDescent="0.2">
      <c r="B14" s="8"/>
      <c r="C14" s="9"/>
      <c r="D14" s="9"/>
      <c r="E14" s="14"/>
      <c r="F14" s="11"/>
      <c r="G14" s="9"/>
      <c r="H14" s="12"/>
    </row>
    <row r="15" spans="2:8" ht="13.5" x14ac:dyDescent="0.25">
      <c r="B15" s="8"/>
      <c r="C15" s="9"/>
      <c r="D15" s="9"/>
      <c r="E15" s="13"/>
      <c r="F15" s="11"/>
      <c r="G15" s="9"/>
      <c r="H15" s="12"/>
    </row>
    <row r="16" spans="2:8" ht="15.75" x14ac:dyDescent="0.25">
      <c r="B16" s="8"/>
      <c r="C16" s="9"/>
      <c r="D16" s="9"/>
      <c r="E16" s="10" t="s">
        <v>20</v>
      </c>
      <c r="F16" s="11"/>
      <c r="G16" s="9"/>
      <c r="H16" s="12"/>
    </row>
    <row r="17" spans="2:8" ht="15.75" x14ac:dyDescent="0.25">
      <c r="B17" s="8"/>
      <c r="C17" s="9"/>
      <c r="D17" s="9"/>
      <c r="E17" s="10" t="s">
        <v>18</v>
      </c>
      <c r="F17" s="11"/>
      <c r="G17" s="9"/>
      <c r="H17" s="12"/>
    </row>
    <row r="18" spans="2:8" ht="15.75" x14ac:dyDescent="0.25">
      <c r="B18" s="8"/>
      <c r="C18" s="9"/>
      <c r="D18" s="9"/>
      <c r="E18" s="10" t="s">
        <v>19</v>
      </c>
      <c r="F18" s="11"/>
      <c r="G18" s="9"/>
      <c r="H18" s="12"/>
    </row>
    <row r="19" spans="2:8" x14ac:dyDescent="0.2">
      <c r="B19" s="8"/>
      <c r="C19" s="9"/>
      <c r="D19" s="9"/>
      <c r="E19" s="16"/>
      <c r="F19" s="11"/>
      <c r="G19" s="9"/>
      <c r="H19" s="12"/>
    </row>
    <row r="20" spans="2:8" x14ac:dyDescent="0.2">
      <c r="B20" s="8"/>
      <c r="C20" s="9"/>
      <c r="D20" s="9"/>
      <c r="E20" s="17"/>
      <c r="F20" s="11"/>
      <c r="G20" s="9"/>
      <c r="H20" s="12"/>
    </row>
    <row r="21" spans="2:8" x14ac:dyDescent="0.2">
      <c r="B21" s="8"/>
      <c r="C21" s="9"/>
      <c r="D21" s="9"/>
      <c r="E21" s="129" t="s">
        <v>34</v>
      </c>
      <c r="F21" s="11"/>
      <c r="G21" s="9"/>
      <c r="H21" s="12"/>
    </row>
    <row r="22" spans="2:8" x14ac:dyDescent="0.2">
      <c r="B22" s="8"/>
      <c r="C22" s="9"/>
      <c r="D22" s="9"/>
      <c r="E22" s="129" t="s">
        <v>232</v>
      </c>
      <c r="F22" s="11"/>
      <c r="G22" s="9"/>
      <c r="H22" s="12"/>
    </row>
    <row r="23" spans="2:8" x14ac:dyDescent="0.2">
      <c r="B23" s="8"/>
      <c r="C23" s="9"/>
      <c r="D23" s="9"/>
      <c r="E23" s="17"/>
      <c r="F23" s="11"/>
      <c r="G23" s="9"/>
      <c r="H23" s="12"/>
    </row>
    <row r="24" spans="2:8" ht="12.75" customHeight="1" x14ac:dyDescent="0.2">
      <c r="B24" s="345" t="s">
        <v>253</v>
      </c>
      <c r="C24" s="346"/>
      <c r="D24" s="346"/>
      <c r="E24" s="346"/>
      <c r="F24" s="346"/>
      <c r="G24" s="346"/>
      <c r="H24" s="347"/>
    </row>
    <row r="25" spans="2:8" ht="12.75" customHeight="1" x14ac:dyDescent="0.2">
      <c r="B25" s="345"/>
      <c r="C25" s="346"/>
      <c r="D25" s="346"/>
      <c r="E25" s="346"/>
      <c r="F25" s="346"/>
      <c r="G25" s="346"/>
      <c r="H25" s="347"/>
    </row>
    <row r="26" spans="2:8" ht="13.5" x14ac:dyDescent="0.25">
      <c r="B26" s="8"/>
      <c r="C26" s="9"/>
      <c r="D26" s="9"/>
      <c r="E26" s="13"/>
      <c r="F26" s="11"/>
      <c r="G26" s="9"/>
      <c r="H26" s="12"/>
    </row>
    <row r="27" spans="2:8" ht="13.5" x14ac:dyDescent="0.25">
      <c r="B27" s="8"/>
      <c r="C27" s="9"/>
      <c r="D27" s="9"/>
      <c r="E27" s="13" t="s">
        <v>254</v>
      </c>
      <c r="F27" s="11"/>
      <c r="G27" s="9"/>
      <c r="H27" s="12"/>
    </row>
    <row r="28" spans="2:8" ht="13.5" x14ac:dyDescent="0.25">
      <c r="B28" s="18"/>
      <c r="C28" s="19"/>
      <c r="D28" s="19"/>
      <c r="E28" s="20"/>
      <c r="F28" s="21"/>
      <c r="G28" s="19"/>
      <c r="H28" s="22"/>
    </row>
    <row r="29" spans="2:8" ht="13.5" x14ac:dyDescent="0.25">
      <c r="E29" s="1"/>
      <c r="F29" s="2"/>
    </row>
  </sheetData>
  <sheetProtection sheet="1" objects="1" scenarios="1" selectLockedCells="1" selectUnlockedCells="1"/>
  <mergeCells count="1">
    <mergeCell ref="B24:H25"/>
  </mergeCells>
  <phoneticPr fontId="0"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B1:D9"/>
  <sheetViews>
    <sheetView showGridLines="0" showRowColHeaders="0" workbookViewId="0">
      <selection activeCell="D7" sqref="D7"/>
    </sheetView>
  </sheetViews>
  <sheetFormatPr defaultRowHeight="12.75" x14ac:dyDescent="0.2"/>
  <cols>
    <col min="1" max="1" width="3.140625" customWidth="1"/>
    <col min="2" max="2" width="10.85546875" customWidth="1"/>
    <col min="3" max="3" width="11.7109375" customWidth="1"/>
    <col min="4" max="4" width="90.140625" customWidth="1"/>
  </cols>
  <sheetData>
    <row r="1" spans="2:4" ht="13.5" thickBot="1" x14ac:dyDescent="0.25"/>
    <row r="2" spans="2:4" ht="13.5" thickBot="1" x14ac:dyDescent="0.25">
      <c r="B2" s="290" t="s">
        <v>242</v>
      </c>
      <c r="C2" s="292" t="s">
        <v>208</v>
      </c>
      <c r="D2" s="291" t="s">
        <v>209</v>
      </c>
    </row>
    <row r="3" spans="2:4" x14ac:dyDescent="0.2">
      <c r="B3" s="284" t="s">
        <v>205</v>
      </c>
      <c r="C3" s="295">
        <v>39428</v>
      </c>
      <c r="D3" s="285" t="s">
        <v>210</v>
      </c>
    </row>
    <row r="4" spans="2:4" x14ac:dyDescent="0.2">
      <c r="B4" s="286" t="s">
        <v>230</v>
      </c>
      <c r="C4" s="295">
        <v>39583</v>
      </c>
      <c r="D4" s="287" t="s">
        <v>231</v>
      </c>
    </row>
    <row r="5" spans="2:4" x14ac:dyDescent="0.2">
      <c r="B5" s="286" t="s">
        <v>243</v>
      </c>
      <c r="C5" s="295">
        <v>39653</v>
      </c>
      <c r="D5" s="287" t="s">
        <v>248</v>
      </c>
    </row>
    <row r="6" spans="2:4" x14ac:dyDescent="0.2">
      <c r="B6" s="286" t="s">
        <v>254</v>
      </c>
      <c r="C6" s="295">
        <v>44491</v>
      </c>
      <c r="D6" s="287" t="s">
        <v>255</v>
      </c>
    </row>
    <row r="7" spans="2:4" x14ac:dyDescent="0.2">
      <c r="B7" s="286"/>
      <c r="C7" s="338"/>
      <c r="D7" s="287"/>
    </row>
    <row r="8" spans="2:4" x14ac:dyDescent="0.2">
      <c r="B8" s="286"/>
      <c r="C8" s="338"/>
      <c r="D8" s="287"/>
    </row>
    <row r="9" spans="2:4" ht="13.5" thickBot="1" x14ac:dyDescent="0.25">
      <c r="B9" s="288"/>
      <c r="C9" s="339"/>
      <c r="D9" s="289"/>
    </row>
  </sheetData>
  <phoneticPr fontId="3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65D5-F8C5-44DC-A260-15411CF5D2FA}">
  <sheetPr codeName="Sheet11"/>
  <dimension ref="A1"/>
  <sheetViews>
    <sheetView workbookViewId="0"/>
  </sheetViews>
  <sheetFormatPr defaultRowHeight="12.75" x14ac:dyDescent="0.2"/>
  <sheetData>
    <row r="1" spans="1:1" x14ac:dyDescent="0.2">
      <c r="A1" s="3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1:K49"/>
  <sheetViews>
    <sheetView showGridLines="0" showRowColHeaders="0" topLeftCell="A13" workbookViewId="0">
      <selection activeCell="D34" sqref="D34:J34"/>
    </sheetView>
  </sheetViews>
  <sheetFormatPr defaultRowHeight="12.75" x14ac:dyDescent="0.2"/>
  <cols>
    <col min="1" max="1" width="5.42578125" style="26" customWidth="1"/>
    <col min="2" max="2" width="2.28515625" style="26" customWidth="1"/>
    <col min="3" max="3" width="3.28515625" style="26" customWidth="1"/>
    <col min="4" max="9" width="9.140625" style="26"/>
    <col min="10" max="10" width="14.42578125" style="26" customWidth="1"/>
    <col min="11" max="11" width="11.5703125" style="26" customWidth="1"/>
    <col min="12" max="12" width="12.42578125" style="26" customWidth="1"/>
    <col min="13" max="16384" width="9.140625" style="26"/>
  </cols>
  <sheetData>
    <row r="1" spans="3:10" ht="0.95" customHeight="1" x14ac:dyDescent="0.2"/>
    <row r="2" spans="3:10" ht="0.95" customHeight="1" x14ac:dyDescent="0.2"/>
    <row r="3" spans="3:10" ht="0.95" customHeight="1" x14ac:dyDescent="0.2"/>
    <row r="4" spans="3:10" ht="0.95" customHeight="1" x14ac:dyDescent="0.2"/>
    <row r="5" spans="3:10" ht="0.95" customHeight="1" x14ac:dyDescent="0.2"/>
    <row r="6" spans="3:10" ht="0.95" customHeight="1" x14ac:dyDescent="0.2"/>
    <row r="7" spans="3:10" ht="0.95" customHeight="1" x14ac:dyDescent="0.2"/>
    <row r="8" spans="3:10" ht="13.5" customHeight="1" x14ac:dyDescent="0.2"/>
    <row r="9" spans="3:10" ht="29.25" customHeight="1" x14ac:dyDescent="0.25">
      <c r="C9" s="351" t="s">
        <v>221</v>
      </c>
      <c r="D9" s="351"/>
      <c r="E9" s="351"/>
      <c r="F9" s="351"/>
      <c r="G9" s="351"/>
      <c r="H9" s="351"/>
      <c r="I9" s="351"/>
      <c r="J9" s="351"/>
    </row>
    <row r="10" spans="3:10" s="27" customFormat="1" ht="32.25" customHeight="1" x14ac:dyDescent="0.2">
      <c r="C10" s="348" t="s">
        <v>21</v>
      </c>
      <c r="D10" s="348"/>
      <c r="E10" s="348"/>
      <c r="F10" s="348"/>
      <c r="G10" s="348"/>
      <c r="H10" s="348"/>
      <c r="I10" s="348"/>
      <c r="J10" s="348"/>
    </row>
    <row r="11" spans="3:10" s="27" customFormat="1" ht="33.75" customHeight="1" x14ac:dyDescent="0.2">
      <c r="C11" s="348" t="s">
        <v>38</v>
      </c>
      <c r="D11" s="348"/>
      <c r="E11" s="348"/>
      <c r="F11" s="348"/>
      <c r="G11" s="348"/>
      <c r="H11" s="348"/>
      <c r="I11" s="348"/>
      <c r="J11" s="348"/>
    </row>
    <row r="12" spans="3:10" ht="10.5" customHeight="1" x14ac:dyDescent="0.2"/>
    <row r="13" spans="3:10" ht="26.25" customHeight="1" x14ac:dyDescent="0.2">
      <c r="C13" s="352" t="s">
        <v>222</v>
      </c>
      <c r="D13" s="352"/>
      <c r="E13" s="352"/>
      <c r="F13" s="352"/>
      <c r="G13" s="352"/>
      <c r="H13" s="352"/>
      <c r="I13" s="352"/>
      <c r="J13" s="352"/>
    </row>
    <row r="14" spans="3:10" ht="22.5" customHeight="1" x14ac:dyDescent="0.2">
      <c r="C14" s="352" t="s">
        <v>223</v>
      </c>
      <c r="D14" s="352"/>
      <c r="E14" s="352"/>
      <c r="F14" s="352"/>
      <c r="G14" s="352"/>
      <c r="H14" s="352"/>
      <c r="I14" s="352"/>
      <c r="J14" s="352"/>
    </row>
    <row r="15" spans="3:10" x14ac:dyDescent="0.2">
      <c r="C15" s="28" t="s">
        <v>93</v>
      </c>
      <c r="D15" s="28"/>
      <c r="E15" s="28"/>
      <c r="F15" s="28"/>
      <c r="G15" s="28"/>
      <c r="H15" s="28"/>
      <c r="I15" s="28"/>
      <c r="J15" s="28"/>
    </row>
    <row r="16" spans="3:10" ht="12.75" customHeight="1" x14ac:dyDescent="0.2">
      <c r="C16" s="28" t="s">
        <v>224</v>
      </c>
      <c r="D16" s="28"/>
      <c r="E16" s="28"/>
      <c r="F16" s="28"/>
      <c r="G16" s="28"/>
      <c r="H16" s="28"/>
      <c r="I16" s="28"/>
      <c r="J16" s="28"/>
    </row>
    <row r="17" spans="3:11" ht="9" customHeight="1" x14ac:dyDescent="0.2">
      <c r="C17" s="28"/>
      <c r="D17" s="28"/>
      <c r="E17" s="28"/>
      <c r="F17" s="28"/>
      <c r="G17" s="28"/>
      <c r="H17" s="28"/>
      <c r="I17" s="28"/>
      <c r="J17" s="28"/>
    </row>
    <row r="18" spans="3:11" ht="48.75" customHeight="1" x14ac:dyDescent="0.2">
      <c r="C18" s="352" t="s">
        <v>225</v>
      </c>
      <c r="D18" s="352"/>
      <c r="E18" s="352"/>
      <c r="F18" s="352"/>
      <c r="G18" s="352"/>
      <c r="H18" s="352"/>
      <c r="I18" s="352"/>
      <c r="J18" s="352"/>
    </row>
    <row r="19" spans="3:11" ht="27" customHeight="1" x14ac:dyDescent="0.2">
      <c r="C19" s="352" t="s">
        <v>92</v>
      </c>
      <c r="D19" s="352"/>
      <c r="E19" s="352"/>
      <c r="F19" s="352"/>
      <c r="G19" s="352"/>
      <c r="H19" s="352"/>
      <c r="I19" s="352"/>
      <c r="J19" s="352"/>
    </row>
    <row r="20" spans="3:11" ht="31.5" customHeight="1" x14ac:dyDescent="0.2">
      <c r="C20" s="354" t="s">
        <v>139</v>
      </c>
      <c r="D20" s="354"/>
      <c r="E20" s="354"/>
      <c r="F20" s="354"/>
      <c r="G20" s="354"/>
      <c r="H20" s="354"/>
      <c r="I20" s="354"/>
      <c r="J20" s="354"/>
    </row>
    <row r="21" spans="3:11" ht="9" customHeight="1" x14ac:dyDescent="0.2">
      <c r="C21" s="28"/>
      <c r="D21" s="28"/>
      <c r="E21" s="28"/>
      <c r="F21" s="28"/>
      <c r="G21" s="28"/>
      <c r="H21" s="28"/>
      <c r="I21" s="28"/>
      <c r="J21" s="28"/>
    </row>
    <row r="22" spans="3:11" ht="50.25" customHeight="1" x14ac:dyDescent="0.2">
      <c r="C22" s="352" t="s">
        <v>233</v>
      </c>
      <c r="D22" s="352"/>
      <c r="E22" s="352"/>
      <c r="F22" s="352"/>
      <c r="G22" s="352"/>
      <c r="H22" s="352"/>
      <c r="I22" s="352"/>
      <c r="J22" s="352"/>
    </row>
    <row r="23" spans="3:11" x14ac:dyDescent="0.2">
      <c r="C23" s="28"/>
      <c r="D23" s="28"/>
      <c r="E23" s="28"/>
      <c r="F23" s="28"/>
      <c r="G23" s="28"/>
      <c r="H23" s="28"/>
      <c r="I23" s="28"/>
      <c r="J23" s="28"/>
    </row>
    <row r="24" spans="3:11" x14ac:dyDescent="0.2">
      <c r="C24" s="28" t="s">
        <v>140</v>
      </c>
      <c r="D24" s="28"/>
      <c r="E24" s="28"/>
      <c r="F24" s="28"/>
      <c r="G24" s="28"/>
      <c r="H24" s="28"/>
      <c r="I24" s="28"/>
      <c r="J24" s="28"/>
    </row>
    <row r="25" spans="3:11" ht="4.5" customHeight="1" x14ac:dyDescent="0.2">
      <c r="C25" s="28"/>
      <c r="D25" s="28"/>
      <c r="E25" s="28"/>
      <c r="F25" s="28"/>
      <c r="G25" s="28"/>
      <c r="H25" s="28"/>
      <c r="I25" s="28"/>
      <c r="J25" s="28"/>
    </row>
    <row r="26" spans="3:11" x14ac:dyDescent="0.2">
      <c r="D26" s="160" t="s">
        <v>141</v>
      </c>
      <c r="E26" s="161"/>
      <c r="F26" s="161"/>
      <c r="G26" s="161"/>
      <c r="H26" s="161"/>
      <c r="I26" s="161"/>
      <c r="J26" s="159"/>
      <c r="K26" s="177" t="s">
        <v>39</v>
      </c>
    </row>
    <row r="27" spans="3:11" ht="4.5" customHeight="1" x14ac:dyDescent="0.2">
      <c r="C27" s="28"/>
      <c r="D27" s="161"/>
      <c r="E27" s="161"/>
      <c r="F27" s="161"/>
      <c r="G27" s="161"/>
      <c r="H27" s="161"/>
      <c r="I27" s="161"/>
      <c r="J27" s="159"/>
      <c r="K27" s="158"/>
    </row>
    <row r="28" spans="3:11" x14ac:dyDescent="0.2">
      <c r="D28" s="160" t="s">
        <v>142</v>
      </c>
      <c r="E28" s="161"/>
      <c r="F28" s="161"/>
      <c r="G28" s="161"/>
      <c r="H28" s="161"/>
      <c r="I28" s="161"/>
      <c r="J28" s="159"/>
      <c r="K28" s="157" t="s">
        <v>10</v>
      </c>
    </row>
    <row r="29" spans="3:11" ht="6.75" customHeight="1" x14ac:dyDescent="0.2">
      <c r="D29" s="160"/>
      <c r="E29" s="161"/>
      <c r="F29" s="161"/>
      <c r="G29" s="161"/>
      <c r="H29" s="161"/>
      <c r="I29" s="161"/>
      <c r="J29" s="159"/>
      <c r="K29" s="157"/>
    </row>
    <row r="30" spans="3:11" ht="15" customHeight="1" x14ac:dyDescent="0.2">
      <c r="D30" s="355" t="s">
        <v>143</v>
      </c>
      <c r="E30" s="356"/>
      <c r="F30" s="356"/>
      <c r="G30" s="356"/>
      <c r="H30" s="356"/>
      <c r="I30" s="356"/>
      <c r="J30" s="356"/>
      <c r="K30" s="177" t="s">
        <v>95</v>
      </c>
    </row>
    <row r="31" spans="3:11" ht="5.25" customHeight="1" x14ac:dyDescent="0.2">
      <c r="C31" s="28"/>
      <c r="D31" s="159"/>
      <c r="E31" s="161"/>
      <c r="F31" s="161"/>
      <c r="G31" s="161"/>
      <c r="H31" s="161"/>
      <c r="I31" s="161"/>
      <c r="J31" s="159"/>
      <c r="K31" s="158"/>
    </row>
    <row r="32" spans="3:11" ht="24.75" customHeight="1" x14ac:dyDescent="0.2">
      <c r="D32" s="355" t="s">
        <v>165</v>
      </c>
      <c r="E32" s="356"/>
      <c r="F32" s="356"/>
      <c r="G32" s="356"/>
      <c r="H32" s="356"/>
      <c r="I32" s="356"/>
      <c r="J32" s="356"/>
      <c r="K32" s="177" t="s">
        <v>96</v>
      </c>
    </row>
    <row r="33" spans="3:11" ht="3.75" customHeight="1" x14ac:dyDescent="0.2">
      <c r="C33" s="28"/>
      <c r="D33" s="161"/>
      <c r="E33" s="161"/>
      <c r="F33" s="161"/>
      <c r="G33" s="161"/>
      <c r="H33" s="161"/>
      <c r="I33" s="161"/>
      <c r="J33" s="159"/>
      <c r="K33" s="159"/>
    </row>
    <row r="34" spans="3:11" ht="49.5" customHeight="1" x14ac:dyDescent="0.2">
      <c r="D34" s="353" t="s">
        <v>234</v>
      </c>
      <c r="E34" s="353"/>
      <c r="F34" s="353"/>
      <c r="G34" s="353"/>
      <c r="H34" s="353"/>
      <c r="I34" s="353"/>
      <c r="J34" s="353"/>
      <c r="K34" s="157" t="s">
        <v>90</v>
      </c>
    </row>
    <row r="35" spans="3:11" ht="4.5" customHeight="1" x14ac:dyDescent="0.2">
      <c r="C35" s="28"/>
      <c r="D35" s="161"/>
      <c r="E35" s="161"/>
      <c r="F35" s="161"/>
      <c r="G35" s="161"/>
      <c r="H35" s="161"/>
      <c r="I35" s="161"/>
      <c r="J35" s="159"/>
      <c r="K35" s="159"/>
    </row>
    <row r="36" spans="3:11" ht="39.75" customHeight="1" x14ac:dyDescent="0.2">
      <c r="D36" s="353" t="s">
        <v>94</v>
      </c>
      <c r="E36" s="353"/>
      <c r="F36" s="353"/>
      <c r="G36" s="353"/>
      <c r="H36" s="353"/>
      <c r="I36" s="353"/>
      <c r="J36" s="353"/>
      <c r="K36" s="157" t="s">
        <v>91</v>
      </c>
    </row>
    <row r="37" spans="3:11" x14ac:dyDescent="0.2">
      <c r="C37" s="28"/>
      <c r="D37" s="349" t="s">
        <v>235</v>
      </c>
      <c r="E37" s="349"/>
      <c r="F37" s="349"/>
      <c r="G37" s="349"/>
      <c r="H37" s="349"/>
      <c r="I37" s="349"/>
      <c r="J37" s="349"/>
      <c r="K37" s="177" t="s">
        <v>164</v>
      </c>
    </row>
    <row r="38" spans="3:11" ht="42" customHeight="1" x14ac:dyDescent="0.2">
      <c r="C38" s="28"/>
      <c r="D38" s="350"/>
      <c r="E38" s="350"/>
      <c r="F38" s="350"/>
      <c r="G38" s="350"/>
      <c r="H38" s="350"/>
      <c r="I38" s="350"/>
      <c r="J38" s="350"/>
    </row>
    <row r="39" spans="3:11" x14ac:dyDescent="0.2">
      <c r="C39" s="28"/>
      <c r="D39" s="349" t="s">
        <v>236</v>
      </c>
      <c r="E39" s="349"/>
      <c r="F39" s="349"/>
      <c r="G39" s="349"/>
      <c r="H39" s="349"/>
      <c r="I39" s="349"/>
      <c r="J39" s="349"/>
      <c r="K39" s="177" t="s">
        <v>206</v>
      </c>
    </row>
    <row r="40" spans="3:11" x14ac:dyDescent="0.2">
      <c r="C40" s="28"/>
      <c r="D40" s="350"/>
      <c r="E40" s="350"/>
      <c r="F40" s="350"/>
      <c r="G40" s="350"/>
      <c r="H40" s="350"/>
      <c r="I40" s="350"/>
      <c r="J40" s="350"/>
    </row>
    <row r="43" spans="3:11" x14ac:dyDescent="0.2">
      <c r="D43" s="30"/>
    </row>
    <row r="49" ht="21" customHeight="1" x14ac:dyDescent="0.2"/>
  </sheetData>
  <sheetProtection algorithmName="SHA-512" hashValue="ci5KibCOkkWxt3ZfqDSLPYJEUIMaY7JRYvSCIG8LcWk4A/qu1sdapW0J/Rz8ao2q014xWA52TN/jDRBy9+Wttw==" saltValue="Fafk/92gtSgTpGZeqgBKZw==" spinCount="100000" sheet="1" objects="1" scenarios="1"/>
  <mergeCells count="15">
    <mergeCell ref="C11:J11"/>
    <mergeCell ref="D39:J40"/>
    <mergeCell ref="D37:J38"/>
    <mergeCell ref="C9:J9"/>
    <mergeCell ref="C10:J10"/>
    <mergeCell ref="C13:J13"/>
    <mergeCell ref="D34:J34"/>
    <mergeCell ref="C20:J20"/>
    <mergeCell ref="C18:J18"/>
    <mergeCell ref="C19:J19"/>
    <mergeCell ref="D36:J36"/>
    <mergeCell ref="D32:J32"/>
    <mergeCell ref="C14:J14"/>
    <mergeCell ref="C22:J22"/>
    <mergeCell ref="D30:J30"/>
  </mergeCells>
  <phoneticPr fontId="0" type="noConversion"/>
  <hyperlinks>
    <hyperlink ref="K32" location="'Solar prot device - data'!A1" display="Solar prot device - data" xr:uid="{00000000-0004-0000-0100-000000000000}"/>
    <hyperlink ref="K30" location="'Solar prot device'!A1" display="Solar prot device" xr:uid="{00000000-0004-0000-0100-000001000000}"/>
    <hyperlink ref="K34" location="'Results-1'!A1" display="Results 1" xr:uid="{00000000-0004-0000-0100-000002000000}"/>
    <hyperlink ref="K36" location="'Results-2'!A1" display="Results 2" xr:uid="{00000000-0004-0000-0100-000003000000}"/>
    <hyperlink ref="K28" location="Glazing!A1" display="Glazing!A1" xr:uid="{00000000-0004-0000-0100-000004000000}"/>
    <hyperlink ref="K26" location="Definitions!A1" display="Definitions" xr:uid="{00000000-0004-0000-0100-000005000000}"/>
    <hyperlink ref="K37" location="'Results-3'!Results1" display="Results-3" xr:uid="{00000000-0004-0000-0100-000006000000}"/>
    <hyperlink ref="K39" location="Update!A1" display="Update" xr:uid="{00000000-0004-0000-0100-000007000000}"/>
  </hyperlinks>
  <pageMargins left="0.43307086614173229" right="0.74803149606299213" top="0.62992125984251968" bottom="0.98425196850393704" header="0.51181102362204722" footer="0.51181102362204722"/>
  <pageSetup paperSize="9" scale="88" orientation="portrait" r:id="rId1"/>
  <headerFooter alignWithMargins="0">
    <oddFooter>&amp;LEN 13363-1&amp;R&amp;P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D1:L61"/>
  <sheetViews>
    <sheetView showGridLines="0" showRowColHeaders="0" topLeftCell="A28" workbookViewId="0">
      <selection activeCell="N12" sqref="N12"/>
    </sheetView>
  </sheetViews>
  <sheetFormatPr defaultRowHeight="12.75" x14ac:dyDescent="0.2"/>
  <cols>
    <col min="1" max="1" width="2.7109375" style="25" customWidth="1"/>
    <col min="2" max="2" width="2.5703125" style="25" customWidth="1"/>
    <col min="3" max="3" width="1.42578125" style="25" customWidth="1"/>
    <col min="4" max="4" width="2.140625" style="25" customWidth="1"/>
    <col min="5" max="5" width="4.5703125" style="25" customWidth="1"/>
    <col min="6" max="7" width="9.140625" style="25"/>
    <col min="8" max="8" width="9.28515625" style="25" customWidth="1"/>
    <col min="9" max="10" width="9.140625" style="25"/>
    <col min="11" max="11" width="21.140625" style="25" customWidth="1"/>
    <col min="12" max="16384" width="9.140625" style="25"/>
  </cols>
  <sheetData>
    <row r="1" spans="4:11" ht="2.1" customHeight="1" x14ac:dyDescent="0.2"/>
    <row r="2" spans="4:11" ht="2.1" customHeight="1" x14ac:dyDescent="0.2"/>
    <row r="3" spans="4:11" ht="2.1" customHeight="1" x14ac:dyDescent="0.2"/>
    <row r="4" spans="4:11" ht="2.1" customHeight="1" x14ac:dyDescent="0.2"/>
    <row r="5" spans="4:11" ht="2.1" customHeight="1" x14ac:dyDescent="0.2"/>
    <row r="6" spans="4:11" ht="2.1" customHeight="1" x14ac:dyDescent="0.2"/>
    <row r="7" spans="4:11" ht="2.1" customHeight="1" x14ac:dyDescent="0.2"/>
    <row r="8" spans="4:11" ht="7.5" customHeight="1" x14ac:dyDescent="0.2"/>
    <row r="9" spans="4:11" ht="18" customHeight="1" x14ac:dyDescent="0.25">
      <c r="D9" s="32" t="s">
        <v>39</v>
      </c>
    </row>
    <row r="10" spans="4:11" ht="8.25" customHeight="1" x14ac:dyDescent="0.25">
      <c r="D10" s="33"/>
    </row>
    <row r="11" spans="4:11" ht="39.75" customHeight="1" x14ac:dyDescent="0.2">
      <c r="E11" s="34" t="s">
        <v>22</v>
      </c>
      <c r="F11" s="357" t="s">
        <v>97</v>
      </c>
      <c r="G11" s="357"/>
      <c r="H11" s="357"/>
      <c r="I11" s="357"/>
      <c r="J11" s="357"/>
      <c r="K11" s="357"/>
    </row>
    <row r="12" spans="4:11" ht="27" customHeight="1" x14ac:dyDescent="0.2">
      <c r="E12" s="34" t="s">
        <v>23</v>
      </c>
      <c r="F12" s="357" t="s">
        <v>98</v>
      </c>
      <c r="G12" s="357"/>
      <c r="H12" s="357"/>
      <c r="I12" s="357"/>
      <c r="J12" s="357"/>
      <c r="K12" s="357"/>
    </row>
    <row r="13" spans="4:11" ht="52.5" customHeight="1" x14ac:dyDescent="0.2">
      <c r="E13" s="36" t="s">
        <v>0</v>
      </c>
      <c r="F13" s="357" t="s">
        <v>166</v>
      </c>
      <c r="G13" s="357"/>
      <c r="H13" s="357"/>
      <c r="I13" s="357"/>
      <c r="J13" s="357"/>
      <c r="K13" s="357"/>
    </row>
    <row r="14" spans="4:11" ht="40.5" customHeight="1" x14ac:dyDescent="0.2">
      <c r="E14" s="36" t="s">
        <v>5</v>
      </c>
      <c r="F14" s="359" t="s">
        <v>237</v>
      </c>
      <c r="G14" s="357"/>
      <c r="H14" s="357"/>
      <c r="I14" s="357"/>
      <c r="J14" s="357"/>
      <c r="K14" s="357"/>
    </row>
    <row r="15" spans="4:11" ht="40.5" customHeight="1" x14ac:dyDescent="0.2">
      <c r="E15" s="36" t="s">
        <v>244</v>
      </c>
      <c r="F15" s="359" t="s">
        <v>245</v>
      </c>
      <c r="G15" s="359"/>
      <c r="H15" s="359"/>
      <c r="I15" s="359"/>
      <c r="J15" s="359"/>
      <c r="K15" s="359"/>
    </row>
    <row r="16" spans="4:11" ht="13.5" customHeight="1" x14ac:dyDescent="0.2">
      <c r="E16" s="37"/>
      <c r="F16" s="38"/>
      <c r="G16" s="38"/>
      <c r="H16" s="38"/>
      <c r="I16" s="38"/>
      <c r="J16" s="38"/>
      <c r="K16" s="38"/>
    </row>
    <row r="17" spans="4:11" ht="15.75" x14ac:dyDescent="0.25">
      <c r="D17" s="32" t="s">
        <v>62</v>
      </c>
    </row>
    <row r="18" spans="4:11" ht="22.5" customHeight="1" x14ac:dyDescent="0.2">
      <c r="D18" s="39" t="s">
        <v>10</v>
      </c>
    </row>
    <row r="19" spans="4:11" ht="29.25" customHeight="1" x14ac:dyDescent="0.2">
      <c r="D19" s="358" t="s">
        <v>103</v>
      </c>
      <c r="E19" s="358"/>
      <c r="F19" s="358"/>
      <c r="G19" s="358"/>
      <c r="H19" s="358"/>
      <c r="I19" s="358"/>
      <c r="J19" s="358"/>
      <c r="K19" s="358"/>
    </row>
    <row r="20" spans="4:11" x14ac:dyDescent="0.2">
      <c r="D20" s="40"/>
      <c r="E20" s="40"/>
      <c r="F20" s="40"/>
      <c r="G20" s="40"/>
      <c r="H20" s="40"/>
      <c r="I20" s="40"/>
      <c r="J20" s="40"/>
      <c r="K20" s="40"/>
    </row>
    <row r="21" spans="4:11" ht="13.5" x14ac:dyDescent="0.25">
      <c r="D21" s="40"/>
      <c r="E21" s="40" t="s">
        <v>102</v>
      </c>
      <c r="F21" s="40" t="s">
        <v>60</v>
      </c>
      <c r="G21" s="40"/>
      <c r="H21" s="40"/>
      <c r="I21" s="40"/>
      <c r="J21" s="40"/>
      <c r="K21" s="40"/>
    </row>
    <row r="22" spans="4:11" x14ac:dyDescent="0.2">
      <c r="D22" s="40"/>
      <c r="E22" s="40" t="s">
        <v>0</v>
      </c>
      <c r="F22" s="40" t="s">
        <v>61</v>
      </c>
      <c r="G22" s="40"/>
      <c r="H22" s="40"/>
      <c r="I22" s="40"/>
      <c r="J22" s="40"/>
      <c r="K22" s="40"/>
    </row>
    <row r="23" spans="4:11" ht="13.5" x14ac:dyDescent="0.25">
      <c r="D23" s="40"/>
      <c r="E23" s="35" t="s">
        <v>99</v>
      </c>
      <c r="F23" s="40" t="s">
        <v>105</v>
      </c>
      <c r="G23" s="40"/>
      <c r="H23" s="40"/>
      <c r="I23" s="40"/>
      <c r="J23" s="40"/>
      <c r="K23" s="40"/>
    </row>
    <row r="24" spans="4:11" ht="13.5" x14ac:dyDescent="0.2">
      <c r="D24" s="40"/>
      <c r="E24" s="34" t="s">
        <v>23</v>
      </c>
      <c r="F24" s="40" t="s">
        <v>193</v>
      </c>
      <c r="G24" s="40"/>
      <c r="H24" s="40"/>
      <c r="I24" s="40"/>
      <c r="J24" s="40"/>
      <c r="K24" s="40"/>
    </row>
    <row r="25" spans="4:11" ht="13.5" x14ac:dyDescent="0.2">
      <c r="D25" s="40"/>
      <c r="E25" s="34" t="s">
        <v>183</v>
      </c>
      <c r="F25" s="40" t="s">
        <v>194</v>
      </c>
      <c r="G25" s="40"/>
      <c r="H25" s="40"/>
      <c r="I25" s="40"/>
      <c r="J25" s="40"/>
      <c r="K25" s="40"/>
    </row>
    <row r="26" spans="4:11" ht="13.5" x14ac:dyDescent="0.25">
      <c r="D26" s="40"/>
      <c r="E26" s="35" t="s">
        <v>100</v>
      </c>
      <c r="F26" s="40" t="s">
        <v>104</v>
      </c>
      <c r="G26" s="40"/>
      <c r="H26" s="40"/>
      <c r="I26" s="40"/>
      <c r="J26" s="40"/>
      <c r="K26" s="40"/>
    </row>
    <row r="27" spans="4:11" ht="13.5" x14ac:dyDescent="0.2">
      <c r="D27" s="40"/>
      <c r="E27" s="34" t="s">
        <v>101</v>
      </c>
      <c r="F27" s="40" t="s">
        <v>133</v>
      </c>
      <c r="G27" s="40"/>
      <c r="H27" s="40"/>
      <c r="I27" s="40"/>
      <c r="J27" s="40"/>
      <c r="K27" s="40"/>
    </row>
    <row r="28" spans="4:11" ht="13.5" x14ac:dyDescent="0.2">
      <c r="D28" s="40"/>
      <c r="E28" s="34" t="s">
        <v>187</v>
      </c>
      <c r="F28" s="40" t="s">
        <v>188</v>
      </c>
      <c r="G28" s="40"/>
      <c r="H28" s="40"/>
      <c r="I28" s="40"/>
      <c r="J28" s="40"/>
      <c r="K28" s="40"/>
    </row>
    <row r="29" spans="4:11" ht="13.5" x14ac:dyDescent="0.25">
      <c r="D29" s="40"/>
      <c r="E29" s="277" t="s">
        <v>190</v>
      </c>
      <c r="F29" s="40" t="s">
        <v>189</v>
      </c>
      <c r="G29" s="40"/>
      <c r="H29" s="40"/>
      <c r="I29" s="40"/>
      <c r="J29" s="40"/>
      <c r="K29" s="40"/>
    </row>
    <row r="30" spans="4:11" x14ac:dyDescent="0.2">
      <c r="D30" s="40"/>
      <c r="E30" s="40"/>
      <c r="F30" s="40"/>
      <c r="G30" s="40"/>
      <c r="H30" s="40"/>
      <c r="I30" s="40"/>
      <c r="J30" s="40"/>
      <c r="K30" s="40"/>
    </row>
    <row r="32" spans="4:11" ht="9" customHeight="1" x14ac:dyDescent="0.2"/>
    <row r="44" spans="4:11" ht="14.25" x14ac:dyDescent="0.2">
      <c r="D44" s="39" t="s">
        <v>106</v>
      </c>
    </row>
    <row r="45" spans="4:11" x14ac:dyDescent="0.2">
      <c r="D45" s="357" t="s">
        <v>107</v>
      </c>
      <c r="E45" s="357"/>
      <c r="F45" s="357"/>
      <c r="G45" s="357"/>
      <c r="H45" s="357"/>
      <c r="I45" s="357"/>
      <c r="J45" s="357"/>
      <c r="K45" s="357"/>
    </row>
    <row r="46" spans="4:11" ht="16.5" customHeight="1" x14ac:dyDescent="0.25">
      <c r="D46" s="29"/>
      <c r="E46" s="35" t="s">
        <v>24</v>
      </c>
      <c r="F46" s="41" t="s">
        <v>108</v>
      </c>
      <c r="G46" s="153"/>
      <c r="H46" s="153"/>
      <c r="I46" s="153"/>
      <c r="J46" s="153"/>
      <c r="K46" s="153"/>
    </row>
    <row r="47" spans="4:11" ht="15" customHeight="1" x14ac:dyDescent="0.2">
      <c r="D47" s="29"/>
      <c r="E47" s="34" t="s">
        <v>25</v>
      </c>
      <c r="F47" s="41" t="s">
        <v>109</v>
      </c>
      <c r="G47" s="149"/>
      <c r="H47" s="149"/>
      <c r="I47" s="149"/>
      <c r="J47" s="149"/>
      <c r="K47" s="149"/>
    </row>
    <row r="48" spans="4:11" ht="15" customHeight="1" x14ac:dyDescent="0.2">
      <c r="D48" s="29"/>
      <c r="E48" s="34" t="s">
        <v>174</v>
      </c>
      <c r="F48" s="41" t="s">
        <v>191</v>
      </c>
      <c r="G48" s="149"/>
      <c r="H48" s="149"/>
      <c r="I48" s="149"/>
      <c r="J48" s="149"/>
      <c r="K48" s="149"/>
    </row>
    <row r="49" spans="4:12" ht="15" customHeight="1" x14ac:dyDescent="0.2">
      <c r="D49" s="29"/>
      <c r="E49" s="168" t="s">
        <v>29</v>
      </c>
      <c r="F49" s="360" t="s">
        <v>176</v>
      </c>
      <c r="G49" s="360"/>
      <c r="H49" s="360"/>
      <c r="I49" s="360"/>
      <c r="J49" s="360"/>
      <c r="K49" s="361"/>
      <c r="L49" s="361"/>
    </row>
    <row r="50" spans="4:12" ht="13.5" x14ac:dyDescent="0.25">
      <c r="D50" s="29"/>
      <c r="E50" s="35" t="s">
        <v>110</v>
      </c>
      <c r="F50" s="41" t="s">
        <v>113</v>
      </c>
      <c r="G50" s="153"/>
      <c r="H50" s="153"/>
      <c r="I50" s="153"/>
      <c r="J50" s="153"/>
      <c r="K50" s="153"/>
    </row>
    <row r="51" spans="4:12" ht="13.5" x14ac:dyDescent="0.2">
      <c r="D51" s="29"/>
      <c r="E51" s="34" t="s">
        <v>111</v>
      </c>
      <c r="F51" s="41" t="s">
        <v>112</v>
      </c>
      <c r="G51" s="153"/>
      <c r="H51" s="153"/>
      <c r="I51" s="153"/>
      <c r="J51" s="153"/>
      <c r="K51" s="153"/>
    </row>
    <row r="52" spans="4:12" ht="13.5" x14ac:dyDescent="0.2">
      <c r="D52" s="29"/>
      <c r="E52" s="34" t="s">
        <v>175</v>
      </c>
      <c r="F52" s="41" t="s">
        <v>192</v>
      </c>
      <c r="G52" s="153"/>
      <c r="H52" s="153"/>
      <c r="I52" s="153"/>
      <c r="J52" s="153"/>
      <c r="K52" s="153"/>
    </row>
    <row r="53" spans="4:12" x14ac:dyDescent="0.2">
      <c r="D53" s="29"/>
      <c r="E53" s="35"/>
      <c r="F53" s="41"/>
      <c r="G53" s="153"/>
      <c r="H53" s="153"/>
      <c r="I53" s="153"/>
      <c r="J53" s="153"/>
      <c r="K53" s="153"/>
    </row>
    <row r="55" spans="4:12" ht="14.25" x14ac:dyDescent="0.2">
      <c r="D55" s="39" t="s">
        <v>211</v>
      </c>
    </row>
    <row r="56" spans="4:12" x14ac:dyDescent="0.2">
      <c r="D56" s="357" t="s">
        <v>212</v>
      </c>
      <c r="E56" s="357"/>
      <c r="F56" s="357"/>
      <c r="G56" s="357"/>
      <c r="H56" s="357"/>
      <c r="I56" s="357"/>
      <c r="J56" s="357"/>
      <c r="K56" s="357"/>
    </row>
    <row r="57" spans="4:12" ht="13.5" x14ac:dyDescent="0.2">
      <c r="D57" s="283"/>
      <c r="E57" s="293" t="s">
        <v>218</v>
      </c>
      <c r="F57" s="294" t="s">
        <v>61</v>
      </c>
      <c r="G57" s="283"/>
      <c r="H57" s="283"/>
      <c r="I57" s="283"/>
      <c r="J57" s="283"/>
      <c r="K57" s="283"/>
    </row>
    <row r="58" spans="4:12" ht="13.5" x14ac:dyDescent="0.25">
      <c r="D58" s="29"/>
      <c r="E58" s="35" t="s">
        <v>213</v>
      </c>
      <c r="F58" s="41" t="s">
        <v>214</v>
      </c>
      <c r="G58" s="153"/>
      <c r="H58" s="153"/>
      <c r="I58" s="153"/>
      <c r="J58" s="153"/>
      <c r="K58" s="153"/>
    </row>
    <row r="59" spans="4:12" ht="13.5" x14ac:dyDescent="0.25">
      <c r="E59" s="277" t="s">
        <v>215</v>
      </c>
      <c r="F59" s="40" t="s">
        <v>219</v>
      </c>
    </row>
    <row r="60" spans="4:12" ht="13.5" x14ac:dyDescent="0.25">
      <c r="E60" s="35" t="s">
        <v>216</v>
      </c>
      <c r="F60" s="41" t="s">
        <v>217</v>
      </c>
    </row>
    <row r="61" spans="4:12" ht="13.5" customHeight="1" x14ac:dyDescent="0.3">
      <c r="E61" s="25" t="s">
        <v>246</v>
      </c>
      <c r="F61" s="41" t="s">
        <v>247</v>
      </c>
    </row>
  </sheetData>
  <sheetProtection algorithmName="SHA-512" hashValue="azg0g85MHQShsSkttQIOaWRmw/b4SMIoP/TbnQHmmFunQMgX+F2M//tTQ8h4WDqPFPUvrQYV78VjSHoEgRI20w==" saltValue="e3fVacPclZW5LHh1+KpEIg==" spinCount="100000" sheet="1" objects="1" scenarios="1"/>
  <mergeCells count="9">
    <mergeCell ref="D56:K56"/>
    <mergeCell ref="D45:K45"/>
    <mergeCell ref="D19:K19"/>
    <mergeCell ref="F11:K11"/>
    <mergeCell ref="F12:K12"/>
    <mergeCell ref="F13:K13"/>
    <mergeCell ref="F14:K14"/>
    <mergeCell ref="F15:K15"/>
    <mergeCell ref="F49:L49"/>
  </mergeCells>
  <phoneticPr fontId="0" type="noConversion"/>
  <pageMargins left="0.43" right="0.75" top="0.64" bottom="1" header="0.5" footer="0.5"/>
  <pageSetup paperSize="9" scale="90" orientation="portrait" r:id="rId1"/>
  <headerFooter alignWithMargins="0">
    <oddFooter>&amp;LEN 13363-1&amp;R&amp;P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K26"/>
  <sheetViews>
    <sheetView showGridLines="0" showRowColHeaders="0" zoomScaleNormal="100" workbookViewId="0">
      <selection activeCell="G39" sqref="G39"/>
    </sheetView>
  </sheetViews>
  <sheetFormatPr defaultRowHeight="12.75" x14ac:dyDescent="0.2"/>
  <cols>
    <col min="1" max="1" width="5" style="25" customWidth="1"/>
    <col min="2" max="2" width="2.28515625" style="25" customWidth="1"/>
    <col min="3" max="3" width="20.85546875" style="25" customWidth="1"/>
    <col min="4" max="4" width="12" style="31" customWidth="1"/>
    <col min="5" max="5" width="11.7109375" style="25" customWidth="1"/>
    <col min="6" max="6" width="11.7109375" style="31" customWidth="1"/>
    <col min="7" max="7" width="12.5703125" style="31" customWidth="1"/>
    <col min="8" max="16384" width="9.140625" style="25"/>
  </cols>
  <sheetData>
    <row r="1" spans="2:11" ht="25.5" customHeight="1" x14ac:dyDescent="0.2"/>
    <row r="3" spans="2:11" ht="20.25" customHeight="1" x14ac:dyDescent="0.25">
      <c r="C3" s="32" t="s">
        <v>226</v>
      </c>
    </row>
    <row r="4" spans="2:11" x14ac:dyDescent="0.2">
      <c r="C4" s="40" t="s">
        <v>227</v>
      </c>
    </row>
    <row r="5" spans="2:11" ht="13.5" thickBot="1" x14ac:dyDescent="0.25">
      <c r="B5" s="42"/>
      <c r="C5" s="42"/>
      <c r="D5" s="43"/>
      <c r="E5" s="42"/>
      <c r="F5" s="43"/>
      <c r="G5" s="43"/>
      <c r="H5" s="42"/>
      <c r="I5" s="42"/>
      <c r="J5" s="42"/>
      <c r="K5" s="42"/>
    </row>
    <row r="6" spans="2:11" x14ac:dyDescent="0.2">
      <c r="B6" s="42"/>
      <c r="C6" s="362" t="s">
        <v>42</v>
      </c>
      <c r="D6" s="46" t="s">
        <v>43</v>
      </c>
      <c r="E6" s="47" t="s">
        <v>45</v>
      </c>
      <c r="F6" s="46" t="s">
        <v>48</v>
      </c>
      <c r="G6" s="48" t="s">
        <v>65</v>
      </c>
      <c r="H6" s="42"/>
      <c r="I6" s="42"/>
      <c r="J6" s="42"/>
      <c r="K6" s="42"/>
    </row>
    <row r="7" spans="2:11" x14ac:dyDescent="0.2">
      <c r="B7" s="42"/>
      <c r="C7" s="363"/>
      <c r="D7" s="49" t="s">
        <v>44</v>
      </c>
      <c r="E7" s="50" t="s">
        <v>46</v>
      </c>
      <c r="F7" s="49" t="s">
        <v>47</v>
      </c>
      <c r="G7" s="51" t="s">
        <v>64</v>
      </c>
      <c r="H7" s="42"/>
      <c r="I7" s="42"/>
      <c r="J7" s="42"/>
      <c r="K7" s="42"/>
    </row>
    <row r="8" spans="2:11" x14ac:dyDescent="0.2">
      <c r="B8" s="42"/>
      <c r="C8" s="363"/>
      <c r="D8" s="162" t="s">
        <v>6</v>
      </c>
      <c r="E8" s="53" t="s">
        <v>47</v>
      </c>
      <c r="F8" s="52"/>
      <c r="G8" s="54"/>
      <c r="H8" s="45"/>
      <c r="I8" s="45"/>
      <c r="J8" s="45"/>
      <c r="K8" s="42"/>
    </row>
    <row r="9" spans="2:11" ht="13.5" x14ac:dyDescent="0.25">
      <c r="B9" s="42"/>
      <c r="C9" s="364"/>
      <c r="D9" s="55" t="s">
        <v>102</v>
      </c>
      <c r="E9" s="56" t="s">
        <v>0</v>
      </c>
      <c r="F9" s="57" t="s">
        <v>26</v>
      </c>
      <c r="G9" s="58" t="s">
        <v>228</v>
      </c>
      <c r="H9" s="45"/>
      <c r="I9" s="45"/>
      <c r="J9" s="45"/>
      <c r="K9" s="42"/>
    </row>
    <row r="10" spans="2:11" ht="35.1" customHeight="1" x14ac:dyDescent="0.2">
      <c r="B10" s="42"/>
      <c r="C10" s="59" t="s">
        <v>49</v>
      </c>
      <c r="D10" s="60">
        <v>5.7</v>
      </c>
      <c r="E10" s="61">
        <v>0.85</v>
      </c>
      <c r="F10" s="62">
        <v>0.9</v>
      </c>
      <c r="G10" s="63">
        <v>0.08</v>
      </c>
      <c r="H10" s="45"/>
      <c r="I10" s="45"/>
      <c r="J10" s="45"/>
      <c r="K10" s="42"/>
    </row>
    <row r="11" spans="2:11" ht="35.1" customHeight="1" x14ac:dyDescent="0.2">
      <c r="B11" s="42"/>
      <c r="C11" s="154" t="s">
        <v>50</v>
      </c>
      <c r="D11" s="64">
        <v>3</v>
      </c>
      <c r="E11" s="65">
        <v>0.75</v>
      </c>
      <c r="F11" s="66">
        <v>0.82</v>
      </c>
      <c r="G11" s="67">
        <v>0.15</v>
      </c>
      <c r="H11" s="45"/>
      <c r="I11" s="45"/>
      <c r="J11" s="45"/>
      <c r="K11" s="42"/>
    </row>
    <row r="12" spans="2:11" ht="35.1" customHeight="1" x14ac:dyDescent="0.2">
      <c r="B12" s="42"/>
      <c r="C12" s="154" t="s">
        <v>51</v>
      </c>
      <c r="D12" s="64">
        <v>2</v>
      </c>
      <c r="E12" s="65">
        <v>0.65</v>
      </c>
      <c r="F12" s="66">
        <v>0.75</v>
      </c>
      <c r="G12" s="67">
        <v>0.2</v>
      </c>
      <c r="H12" s="45"/>
      <c r="I12" s="45"/>
      <c r="J12" s="45"/>
      <c r="K12" s="42"/>
    </row>
    <row r="13" spans="2:11" ht="35.1" customHeight="1" thickBot="1" x14ac:dyDescent="0.25">
      <c r="B13" s="42"/>
      <c r="C13" s="155" t="s">
        <v>114</v>
      </c>
      <c r="D13" s="68">
        <v>1.6</v>
      </c>
      <c r="E13" s="69">
        <v>0.7</v>
      </c>
      <c r="F13" s="70">
        <v>0.75</v>
      </c>
      <c r="G13" s="71">
        <v>0.17</v>
      </c>
      <c r="H13" s="45"/>
      <c r="I13" s="45"/>
      <c r="J13" s="45"/>
      <c r="K13" s="42"/>
    </row>
    <row r="14" spans="2:11" x14ac:dyDescent="0.2">
      <c r="B14" s="42"/>
      <c r="C14" s="40"/>
      <c r="D14" s="72"/>
      <c r="E14" s="73"/>
      <c r="F14" s="72"/>
      <c r="G14" s="72"/>
      <c r="H14" s="45"/>
      <c r="I14" s="45"/>
      <c r="J14" s="45"/>
      <c r="K14" s="42"/>
    </row>
    <row r="15" spans="2:11" x14ac:dyDescent="0.2">
      <c r="B15" s="42"/>
      <c r="C15" s="40" t="s">
        <v>229</v>
      </c>
      <c r="D15" s="72"/>
      <c r="E15" s="73"/>
      <c r="F15" s="72"/>
      <c r="G15" s="72"/>
      <c r="H15" s="45"/>
      <c r="I15" s="45"/>
      <c r="J15" s="45"/>
      <c r="K15" s="42"/>
    </row>
    <row r="16" spans="2:11" ht="2.25" customHeight="1" x14ac:dyDescent="0.2">
      <c r="B16" s="42"/>
      <c r="C16" s="40"/>
      <c r="D16" s="72"/>
      <c r="E16" s="73"/>
      <c r="F16" s="72"/>
      <c r="G16" s="72"/>
      <c r="H16" s="45"/>
      <c r="I16" s="45"/>
      <c r="J16" s="45"/>
      <c r="K16" s="42"/>
    </row>
    <row r="17" spans="2:11" ht="15.75" customHeight="1" x14ac:dyDescent="0.2">
      <c r="B17" s="42"/>
      <c r="C17" s="40" t="s">
        <v>52</v>
      </c>
      <c r="D17" s="72"/>
      <c r="E17" s="73"/>
      <c r="F17" s="72"/>
      <c r="G17" s="72"/>
      <c r="H17" s="45"/>
      <c r="I17" s="45"/>
      <c r="J17" s="45"/>
      <c r="K17" s="42"/>
    </row>
    <row r="18" spans="2:11" ht="42" customHeight="1" x14ac:dyDescent="0.2">
      <c r="B18" s="42"/>
      <c r="C18" s="358" t="s">
        <v>238</v>
      </c>
      <c r="D18" s="358"/>
      <c r="E18" s="358"/>
      <c r="F18" s="358"/>
      <c r="G18" s="358"/>
      <c r="H18" s="45"/>
      <c r="I18" s="45"/>
      <c r="J18" s="45"/>
      <c r="K18" s="42"/>
    </row>
    <row r="19" spans="2:11" x14ac:dyDescent="0.2">
      <c r="B19" s="42"/>
      <c r="C19" s="42"/>
      <c r="D19" s="44"/>
      <c r="E19" s="45"/>
      <c r="F19" s="44"/>
      <c r="G19" s="44"/>
      <c r="H19" s="45"/>
      <c r="I19" s="45"/>
      <c r="J19" s="45"/>
      <c r="K19" s="42"/>
    </row>
    <row r="20" spans="2:11" x14ac:dyDescent="0.2">
      <c r="B20" s="42"/>
      <c r="C20" s="42"/>
      <c r="D20" s="44"/>
      <c r="E20" s="45"/>
      <c r="F20" s="44"/>
      <c r="G20" s="44"/>
      <c r="H20" s="45"/>
      <c r="I20" s="45"/>
      <c r="J20" s="45"/>
      <c r="K20" s="42"/>
    </row>
    <row r="21" spans="2:11" x14ac:dyDescent="0.2">
      <c r="B21" s="42"/>
      <c r="C21" s="42"/>
      <c r="D21" s="44"/>
      <c r="E21" s="45"/>
      <c r="F21" s="44"/>
      <c r="G21" s="44"/>
      <c r="H21" s="45"/>
      <c r="I21" s="45"/>
      <c r="J21" s="45"/>
      <c r="K21" s="42"/>
    </row>
    <row r="22" spans="2:11" x14ac:dyDescent="0.2">
      <c r="B22" s="42"/>
      <c r="C22" s="42"/>
      <c r="D22" s="44"/>
      <c r="E22" s="45"/>
      <c r="F22" s="44"/>
      <c r="G22" s="44"/>
      <c r="H22" s="45"/>
      <c r="I22" s="45"/>
      <c r="J22" s="45"/>
      <c r="K22" s="42"/>
    </row>
    <row r="23" spans="2:11" x14ac:dyDescent="0.2">
      <c r="B23" s="42"/>
      <c r="C23" s="42"/>
      <c r="D23" s="43"/>
      <c r="E23" s="42"/>
      <c r="F23" s="43"/>
      <c r="G23" s="43"/>
      <c r="H23" s="42"/>
      <c r="I23" s="42"/>
      <c r="J23" s="42"/>
      <c r="K23" s="42"/>
    </row>
    <row r="24" spans="2:11" x14ac:dyDescent="0.2">
      <c r="B24" s="42"/>
      <c r="C24" s="42"/>
      <c r="D24" s="43"/>
      <c r="E24" s="42"/>
      <c r="F24" s="43"/>
      <c r="G24" s="43"/>
      <c r="H24" s="42"/>
      <c r="I24" s="42"/>
      <c r="J24" s="42"/>
      <c r="K24" s="42"/>
    </row>
    <row r="25" spans="2:11" x14ac:dyDescent="0.2">
      <c r="B25" s="42"/>
      <c r="C25" s="42"/>
      <c r="D25" s="43"/>
      <c r="E25" s="42"/>
      <c r="F25" s="43"/>
      <c r="G25" s="43"/>
      <c r="H25" s="42"/>
      <c r="I25" s="42"/>
      <c r="J25" s="42"/>
      <c r="K25" s="42"/>
    </row>
    <row r="26" spans="2:11" x14ac:dyDescent="0.2">
      <c r="D26" s="43"/>
      <c r="E26" s="42"/>
    </row>
  </sheetData>
  <sheetProtection algorithmName="SHA-512" hashValue="EA6+fOt/pK4Xw2CVyhRxCGC3+Oc4r+hq1uTJx+N4YHIt+T4VwdzeDrnFN6cjrt3s7M47jP0Tf+fkv5Lzs0h/cw==" saltValue="R27cDY153tVEcMPkoWrihg==" spinCount="100000" sheet="1" objects="1" scenarios="1"/>
  <mergeCells count="2">
    <mergeCell ref="C6:C9"/>
    <mergeCell ref="C18:G18"/>
  </mergeCells>
  <phoneticPr fontId="0" type="noConversion"/>
  <pageMargins left="0.43307086614173229" right="0.74803149606299213" top="0.62992125984251968" bottom="0.98425196850393704" header="0.51181102362204722" footer="0.51181102362204722"/>
  <pageSetup paperSize="9" scale="97" orientation="portrait" r:id="rId1"/>
  <headerFooter alignWithMargins="0">
    <oddFooter>&amp;LEN 13363-1&amp;R&amp;P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C1:M32"/>
  <sheetViews>
    <sheetView showGridLines="0" showRowColHeaders="0" zoomScaleNormal="100" workbookViewId="0">
      <selection activeCell="K28" sqref="K28"/>
    </sheetView>
  </sheetViews>
  <sheetFormatPr defaultRowHeight="12.75" x14ac:dyDescent="0.2"/>
  <cols>
    <col min="1" max="1" width="3.7109375" style="25" customWidth="1"/>
    <col min="2" max="2" width="3.42578125" style="25" customWidth="1"/>
    <col min="3" max="3" width="2.28515625" style="25" customWidth="1"/>
    <col min="4" max="4" width="17.7109375" style="25" customWidth="1"/>
    <col min="5" max="5" width="8.85546875" style="25" customWidth="1"/>
    <col min="6" max="6" width="10.28515625" style="31" customWidth="1"/>
    <col min="7" max="7" width="10.28515625" style="25" customWidth="1"/>
    <col min="8" max="9" width="10.28515625" style="31" customWidth="1"/>
    <col min="10" max="16384" width="9.140625" style="25"/>
  </cols>
  <sheetData>
    <row r="1" spans="3:13" ht="0.95" customHeight="1" x14ac:dyDescent="0.2"/>
    <row r="2" spans="3:13" ht="0.95" customHeight="1" x14ac:dyDescent="0.2"/>
    <row r="3" spans="3:13" ht="0.95" customHeight="1" x14ac:dyDescent="0.2"/>
    <row r="4" spans="3:13" ht="0.95" customHeight="1" x14ac:dyDescent="0.2"/>
    <row r="5" spans="3:13" ht="0.95" customHeight="1" x14ac:dyDescent="0.2"/>
    <row r="6" spans="3:13" ht="0.95" customHeight="1" x14ac:dyDescent="0.2"/>
    <row r="7" spans="3:13" ht="0.95" customHeight="1" x14ac:dyDescent="0.2"/>
    <row r="9" spans="3:13" ht="24.75" customHeight="1" x14ac:dyDescent="0.25">
      <c r="D9" s="32" t="s">
        <v>115</v>
      </c>
      <c r="E9" s="32"/>
    </row>
    <row r="10" spans="3:13" x14ac:dyDescent="0.2">
      <c r="D10" s="40" t="s">
        <v>239</v>
      </c>
      <c r="E10" s="40"/>
    </row>
    <row r="11" spans="3:13" x14ac:dyDescent="0.2">
      <c r="D11" s="40"/>
      <c r="E11" s="40"/>
    </row>
    <row r="12" spans="3:13" ht="42" customHeight="1" x14ac:dyDescent="0.2">
      <c r="D12" s="365" t="s">
        <v>167</v>
      </c>
      <c r="E12" s="356"/>
      <c r="F12" s="356"/>
      <c r="G12" s="356"/>
      <c r="H12" s="356"/>
      <c r="I12" s="356"/>
    </row>
    <row r="13" spans="3:13" x14ac:dyDescent="0.2">
      <c r="D13" s="40"/>
      <c r="E13" s="40"/>
    </row>
    <row r="14" spans="3:13" ht="13.5" thickBot="1" x14ac:dyDescent="0.25">
      <c r="C14" s="42"/>
      <c r="D14" s="42"/>
      <c r="E14" s="42"/>
      <c r="F14" s="43"/>
      <c r="G14" s="42"/>
      <c r="H14" s="43"/>
      <c r="I14" s="43"/>
      <c r="J14" s="42"/>
      <c r="K14" s="42"/>
      <c r="L14" s="42"/>
      <c r="M14" s="42"/>
    </row>
    <row r="15" spans="3:13" x14ac:dyDescent="0.2">
      <c r="C15" s="42"/>
      <c r="D15" s="366"/>
      <c r="E15" s="130"/>
      <c r="F15" s="362" t="s">
        <v>68</v>
      </c>
      <c r="G15" s="375" t="s">
        <v>37</v>
      </c>
      <c r="H15" s="375" t="s">
        <v>69</v>
      </c>
      <c r="I15" s="377" t="s">
        <v>70</v>
      </c>
      <c r="J15" s="42"/>
      <c r="K15" s="42"/>
      <c r="L15" s="42"/>
      <c r="M15" s="42"/>
    </row>
    <row r="16" spans="3:13" ht="13.5" thickBot="1" x14ac:dyDescent="0.25">
      <c r="C16" s="42"/>
      <c r="D16" s="367"/>
      <c r="E16" s="131"/>
      <c r="F16" s="364"/>
      <c r="G16" s="376"/>
      <c r="H16" s="376"/>
      <c r="I16" s="378"/>
      <c r="J16" s="45"/>
      <c r="K16" s="45"/>
      <c r="L16" s="45"/>
      <c r="M16" s="42"/>
    </row>
    <row r="17" spans="3:13" ht="26.25" customHeight="1" x14ac:dyDescent="0.2">
      <c r="C17" s="42"/>
      <c r="D17" s="370" t="s">
        <v>72</v>
      </c>
      <c r="E17" s="371"/>
      <c r="F17" s="372" t="s">
        <v>71</v>
      </c>
      <c r="G17" s="373"/>
      <c r="H17" s="373"/>
      <c r="I17" s="374"/>
      <c r="J17" s="45"/>
      <c r="K17" s="45"/>
      <c r="L17" s="45"/>
      <c r="M17" s="42"/>
    </row>
    <row r="18" spans="3:13" ht="26.25" customHeight="1" x14ac:dyDescent="0.2">
      <c r="C18" s="42"/>
      <c r="D18" s="138" t="s">
        <v>40</v>
      </c>
      <c r="E18" s="132">
        <v>0</v>
      </c>
      <c r="F18" s="64">
        <v>0.7</v>
      </c>
      <c r="G18" s="133">
        <v>0.5</v>
      </c>
      <c r="H18" s="64">
        <v>0.3</v>
      </c>
      <c r="I18" s="134">
        <v>0.1</v>
      </c>
      <c r="J18" s="45"/>
      <c r="K18" s="45"/>
      <c r="L18" s="45"/>
      <c r="M18" s="42"/>
    </row>
    <row r="19" spans="3:13" ht="26.25" customHeight="1" x14ac:dyDescent="0.2">
      <c r="C19" s="42"/>
      <c r="D19" s="138" t="s">
        <v>73</v>
      </c>
      <c r="E19" s="132">
        <v>0.2</v>
      </c>
      <c r="F19" s="64">
        <v>0.6</v>
      </c>
      <c r="G19" s="133">
        <v>0.4</v>
      </c>
      <c r="H19" s="64">
        <v>0.2</v>
      </c>
      <c r="I19" s="134">
        <v>0.1</v>
      </c>
      <c r="J19" s="45"/>
      <c r="K19" s="45"/>
      <c r="L19" s="45"/>
      <c r="M19" s="42"/>
    </row>
    <row r="20" spans="3:13" ht="26.25" customHeight="1" thickBot="1" x14ac:dyDescent="0.25">
      <c r="C20" s="42"/>
      <c r="D20" s="139" t="s">
        <v>170</v>
      </c>
      <c r="E20" s="135">
        <v>0.4</v>
      </c>
      <c r="F20" s="68">
        <v>0.4</v>
      </c>
      <c r="G20" s="136">
        <v>0.3</v>
      </c>
      <c r="H20" s="68">
        <v>0.2</v>
      </c>
      <c r="I20" s="137">
        <v>0.1</v>
      </c>
      <c r="J20" s="45"/>
      <c r="K20" s="45"/>
      <c r="L20" s="45"/>
      <c r="M20" s="42"/>
    </row>
    <row r="21" spans="3:13" x14ac:dyDescent="0.2">
      <c r="C21" s="42"/>
      <c r="D21" s="40"/>
      <c r="E21" s="40"/>
      <c r="F21" s="72"/>
      <c r="G21" s="73"/>
      <c r="H21" s="72"/>
      <c r="I21" s="72"/>
      <c r="J21" s="45"/>
      <c r="K21" s="45"/>
      <c r="L21" s="45"/>
      <c r="M21" s="42"/>
    </row>
    <row r="22" spans="3:13" ht="19.5" customHeight="1" x14ac:dyDescent="0.25">
      <c r="C22" s="42"/>
      <c r="D22" s="40" t="s">
        <v>74</v>
      </c>
      <c r="E22" s="40"/>
      <c r="F22" s="72"/>
      <c r="G22" s="73"/>
      <c r="H22" s="72"/>
      <c r="I22" s="72"/>
      <c r="J22" s="45"/>
      <c r="K22" s="45"/>
      <c r="L22" s="45"/>
      <c r="M22" s="42"/>
    </row>
    <row r="23" spans="3:13" ht="26.25" customHeight="1" x14ac:dyDescent="0.2">
      <c r="C23" s="42"/>
      <c r="D23" s="368"/>
      <c r="E23" s="368"/>
      <c r="F23" s="369"/>
      <c r="G23" s="369"/>
      <c r="H23" s="369"/>
      <c r="I23" s="369"/>
      <c r="J23" s="45"/>
      <c r="K23" s="45"/>
      <c r="L23" s="45"/>
      <c r="M23" s="42"/>
    </row>
    <row r="24" spans="3:13" ht="45" customHeight="1" x14ac:dyDescent="0.2">
      <c r="C24" s="42"/>
      <c r="D24" s="358"/>
      <c r="E24" s="358"/>
      <c r="F24" s="358"/>
      <c r="G24" s="358"/>
      <c r="H24" s="358"/>
      <c r="I24" s="358"/>
      <c r="J24" s="45"/>
      <c r="K24" s="45"/>
      <c r="L24" s="45"/>
      <c r="M24" s="42"/>
    </row>
    <row r="25" spans="3:13" x14ac:dyDescent="0.2">
      <c r="C25" s="42"/>
      <c r="D25" s="42"/>
      <c r="E25" s="42"/>
      <c r="F25" s="44"/>
      <c r="G25" s="45"/>
      <c r="H25" s="44"/>
      <c r="I25" s="44"/>
      <c r="J25" s="45"/>
      <c r="K25" s="45"/>
      <c r="L25" s="45"/>
      <c r="M25" s="42"/>
    </row>
    <row r="26" spans="3:13" x14ac:dyDescent="0.2">
      <c r="C26" s="42"/>
      <c r="D26" s="42"/>
      <c r="E26" s="42"/>
      <c r="F26" s="44"/>
      <c r="G26" s="45"/>
      <c r="H26" s="44"/>
      <c r="I26" s="44"/>
      <c r="J26" s="45"/>
      <c r="K26" s="45"/>
      <c r="L26" s="45"/>
      <c r="M26" s="42"/>
    </row>
    <row r="27" spans="3:13" x14ac:dyDescent="0.2">
      <c r="C27" s="42"/>
      <c r="D27" s="42"/>
      <c r="E27" s="42"/>
      <c r="F27" s="44"/>
      <c r="G27" s="45"/>
      <c r="H27" s="44"/>
      <c r="I27" s="44"/>
      <c r="J27" s="45"/>
      <c r="K27" s="45"/>
      <c r="L27" s="45"/>
      <c r="M27" s="42"/>
    </row>
    <row r="28" spans="3:13" x14ac:dyDescent="0.2">
      <c r="C28" s="42"/>
      <c r="D28" s="42"/>
      <c r="E28" s="42"/>
      <c r="F28" s="44"/>
      <c r="G28" s="45"/>
      <c r="H28" s="44"/>
      <c r="I28" s="44"/>
      <c r="J28" s="45"/>
      <c r="K28" s="45"/>
      <c r="L28" s="45"/>
      <c r="M28" s="42"/>
    </row>
    <row r="29" spans="3:13" x14ac:dyDescent="0.2">
      <c r="C29" s="42"/>
      <c r="D29" s="42"/>
      <c r="E29" s="42"/>
      <c r="F29" s="43"/>
      <c r="G29" s="42"/>
      <c r="H29" s="43"/>
      <c r="I29" s="43"/>
      <c r="J29" s="42"/>
      <c r="K29" s="42"/>
      <c r="L29" s="42"/>
      <c r="M29" s="42"/>
    </row>
    <row r="30" spans="3:13" x14ac:dyDescent="0.2">
      <c r="C30" s="42"/>
      <c r="D30" s="42"/>
      <c r="E30" s="42"/>
      <c r="F30" s="43"/>
      <c r="G30" s="42"/>
      <c r="H30" s="43"/>
      <c r="I30" s="43"/>
      <c r="J30" s="42"/>
      <c r="K30" s="42"/>
      <c r="L30" s="42"/>
      <c r="M30" s="42"/>
    </row>
    <row r="31" spans="3:13" x14ac:dyDescent="0.2">
      <c r="C31" s="42"/>
      <c r="D31" s="42"/>
      <c r="E31" s="42"/>
      <c r="F31" s="43"/>
      <c r="G31" s="42"/>
      <c r="H31" s="43"/>
      <c r="I31" s="43"/>
      <c r="J31" s="42"/>
      <c r="K31" s="42"/>
      <c r="L31" s="42"/>
      <c r="M31" s="42"/>
    </row>
    <row r="32" spans="3:13" x14ac:dyDescent="0.2">
      <c r="F32" s="43"/>
      <c r="G32" s="42"/>
    </row>
  </sheetData>
  <sheetProtection algorithmName="SHA-512" hashValue="9LFa4eKNn2ynjQSm5d87+ldairjUQ5y3V8uOjDFsupITKxGtRFFt8E+qPuqHt9xinqp2AVdvhP560sjyTy7XJg==" saltValue="REC8jyDwfNYWb1oYBnHLTg==" spinCount="100000" sheet="1" objects="1" scenarios="1"/>
  <mergeCells count="10">
    <mergeCell ref="D12:I12"/>
    <mergeCell ref="D15:D16"/>
    <mergeCell ref="D24:I24"/>
    <mergeCell ref="D23:I23"/>
    <mergeCell ref="D17:E17"/>
    <mergeCell ref="F17:I17"/>
    <mergeCell ref="F15:F16"/>
    <mergeCell ref="G15:G16"/>
    <mergeCell ref="H15:H16"/>
    <mergeCell ref="I15:I16"/>
  </mergeCells>
  <phoneticPr fontId="0" type="noConversion"/>
  <pageMargins left="0.43307086614173229" right="0.74803149606299213" top="0.62992125984251968" bottom="0.98425196850393704" header="0.51181102362204722" footer="0.51181102362204722"/>
  <pageSetup paperSize="9" scale="88" orientation="portrait" r:id="rId1"/>
  <headerFooter alignWithMargins="0">
    <oddFooter>&amp;LEN 13363-1&amp;R&amp;P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3"/>
    <pageSetUpPr fitToPage="1"/>
  </sheetPr>
  <dimension ref="D1:L126"/>
  <sheetViews>
    <sheetView showGridLines="0" showRowColHeaders="0" workbookViewId="0">
      <pane ySplit="26" topLeftCell="A27" activePane="bottomLeft" state="frozen"/>
      <selection pane="bottomLeft" activeCell="C20" sqref="C20"/>
    </sheetView>
  </sheetViews>
  <sheetFormatPr defaultRowHeight="12.75" x14ac:dyDescent="0.2"/>
  <cols>
    <col min="1" max="1" width="3.28515625" style="78" customWidth="1"/>
    <col min="2" max="2" width="1.42578125" style="78" customWidth="1"/>
    <col min="3" max="3" width="1.85546875" style="78" customWidth="1"/>
    <col min="4" max="4" width="7.7109375" style="92" customWidth="1"/>
    <col min="5" max="5" width="35.7109375" style="92" customWidth="1"/>
    <col min="6" max="8" width="7.28515625" style="92" customWidth="1"/>
    <col min="9" max="11" width="7" style="78" customWidth="1"/>
    <col min="12" max="12" width="7.140625" style="84" customWidth="1"/>
    <col min="13" max="16384" width="9.140625" style="78"/>
  </cols>
  <sheetData>
    <row r="1" spans="4:12" ht="0.95" customHeight="1" x14ac:dyDescent="0.2">
      <c r="L1" s="78"/>
    </row>
    <row r="2" spans="4:12" ht="0.95" customHeight="1" x14ac:dyDescent="0.2">
      <c r="L2" s="78"/>
    </row>
    <row r="3" spans="4:12" ht="0.95" customHeight="1" x14ac:dyDescent="0.2">
      <c r="L3" s="78"/>
    </row>
    <row r="4" spans="4:12" ht="0.95" customHeight="1" x14ac:dyDescent="0.2">
      <c r="L4" s="78"/>
    </row>
    <row r="5" spans="4:12" ht="0.95" customHeight="1" x14ac:dyDescent="0.2">
      <c r="L5" s="78"/>
    </row>
    <row r="6" spans="4:12" ht="0.95" customHeight="1" x14ac:dyDescent="0.2">
      <c r="L6" s="78"/>
    </row>
    <row r="7" spans="4:12" ht="0.95" customHeight="1" x14ac:dyDescent="0.2">
      <c r="L7" s="78"/>
    </row>
    <row r="8" spans="4:12" x14ac:dyDescent="0.2">
      <c r="L8" s="78"/>
    </row>
    <row r="9" spans="4:12" ht="8.25" customHeight="1" x14ac:dyDescent="0.2">
      <c r="L9" s="78"/>
    </row>
    <row r="10" spans="4:12" ht="16.5" customHeight="1" x14ac:dyDescent="0.25">
      <c r="D10" s="93" t="s">
        <v>116</v>
      </c>
      <c r="L10" s="78"/>
    </row>
    <row r="11" spans="4:12" ht="8.25" customHeight="1" x14ac:dyDescent="0.25">
      <c r="D11" s="94"/>
      <c r="L11" s="78"/>
    </row>
    <row r="12" spans="4:12" x14ac:dyDescent="0.2">
      <c r="D12" s="379" t="s">
        <v>168</v>
      </c>
      <c r="E12" s="369"/>
      <c r="F12" s="369"/>
      <c r="G12" s="369"/>
      <c r="H12" s="369"/>
      <c r="I12" s="369"/>
      <c r="L12" s="78"/>
    </row>
    <row r="13" spans="4:12" x14ac:dyDescent="0.2">
      <c r="D13" s="369"/>
      <c r="E13" s="369"/>
      <c r="F13" s="369"/>
      <c r="G13" s="369"/>
      <c r="H13" s="369"/>
      <c r="I13" s="369"/>
      <c r="L13" s="78"/>
    </row>
    <row r="14" spans="4:12" x14ac:dyDescent="0.2">
      <c r="D14" s="149"/>
      <c r="E14" s="149"/>
      <c r="F14" s="149"/>
      <c r="G14" s="149"/>
      <c r="H14" s="149"/>
      <c r="I14" s="149"/>
      <c r="L14" s="78"/>
    </row>
    <row r="15" spans="4:12" ht="15.75" customHeight="1" x14ac:dyDescent="0.2">
      <c r="D15" s="101" t="s">
        <v>86</v>
      </c>
      <c r="E15" s="102"/>
      <c r="F15" s="103"/>
      <c r="I15" s="114"/>
      <c r="L15" s="78"/>
    </row>
    <row r="16" spans="4:12" ht="18.75" customHeight="1" x14ac:dyDescent="0.2">
      <c r="D16" s="282" t="s">
        <v>200</v>
      </c>
      <c r="E16" s="167" t="s">
        <v>108</v>
      </c>
      <c r="F16" s="168"/>
      <c r="G16" s="168"/>
      <c r="H16" s="168"/>
      <c r="I16" s="168"/>
      <c r="L16" s="248" t="s">
        <v>252</v>
      </c>
    </row>
    <row r="17" spans="4:12" ht="20.25" customHeight="1" x14ac:dyDescent="0.2">
      <c r="D17" s="34" t="s">
        <v>201</v>
      </c>
      <c r="E17" s="360" t="s">
        <v>109</v>
      </c>
      <c r="F17" s="360"/>
      <c r="G17" s="360"/>
      <c r="H17" s="360"/>
      <c r="I17" s="360"/>
      <c r="J17" s="361"/>
      <c r="K17" s="361"/>
      <c r="L17" s="248" t="s">
        <v>252</v>
      </c>
    </row>
    <row r="18" spans="4:12" ht="18.75" customHeight="1" x14ac:dyDescent="0.2">
      <c r="D18" s="34" t="s">
        <v>174</v>
      </c>
      <c r="E18" s="360" t="s">
        <v>191</v>
      </c>
      <c r="F18" s="360"/>
      <c r="G18" s="360"/>
      <c r="H18" s="360"/>
      <c r="I18" s="360"/>
      <c r="J18" s="361"/>
      <c r="K18" s="361"/>
      <c r="L18" s="78"/>
    </row>
    <row r="19" spans="4:12" ht="15" customHeight="1" x14ac:dyDescent="0.2">
      <c r="D19" s="168" t="s">
        <v>29</v>
      </c>
      <c r="E19" s="360" t="s">
        <v>176</v>
      </c>
      <c r="F19" s="360"/>
      <c r="G19" s="360"/>
      <c r="H19" s="360"/>
      <c r="I19" s="360"/>
      <c r="J19" s="361"/>
      <c r="K19" s="361"/>
      <c r="L19" s="78"/>
    </row>
    <row r="20" spans="4:12" ht="17.25" customHeight="1" x14ac:dyDescent="0.2">
      <c r="D20" s="282" t="s">
        <v>110</v>
      </c>
      <c r="E20" s="171" t="s">
        <v>113</v>
      </c>
      <c r="F20" s="169"/>
      <c r="G20" s="169"/>
      <c r="H20" s="169"/>
      <c r="I20" s="170"/>
      <c r="L20" s="78"/>
    </row>
    <row r="21" spans="4:12" ht="17.25" customHeight="1" x14ac:dyDescent="0.2">
      <c r="D21" s="282" t="s">
        <v>111</v>
      </c>
      <c r="E21" s="171" t="s">
        <v>112</v>
      </c>
      <c r="F21" s="169"/>
      <c r="G21" s="169"/>
      <c r="H21" s="169"/>
      <c r="I21" s="170"/>
      <c r="L21" s="78"/>
    </row>
    <row r="22" spans="4:12" ht="17.25" customHeight="1" x14ac:dyDescent="0.2">
      <c r="D22" s="282" t="s">
        <v>175</v>
      </c>
      <c r="E22" s="171" t="s">
        <v>192</v>
      </c>
      <c r="F22" s="169"/>
      <c r="G22" s="169"/>
      <c r="H22" s="169"/>
      <c r="I22" s="170"/>
      <c r="L22" s="78"/>
    </row>
    <row r="23" spans="4:12" x14ac:dyDescent="0.2">
      <c r="D23" s="166"/>
      <c r="E23" s="171"/>
      <c r="F23" s="169"/>
      <c r="G23" s="169"/>
      <c r="H23" s="169"/>
      <c r="I23" s="170"/>
      <c r="L23" s="78"/>
    </row>
    <row r="24" spans="4:12" ht="10.5" customHeight="1" thickBot="1" x14ac:dyDescent="0.25">
      <c r="L24" s="78"/>
    </row>
    <row r="25" spans="4:12" ht="13.5" x14ac:dyDescent="0.25">
      <c r="D25" s="156" t="s">
        <v>134</v>
      </c>
      <c r="E25" s="95" t="s">
        <v>117</v>
      </c>
      <c r="F25" s="96" t="s">
        <v>27</v>
      </c>
      <c r="G25" s="97" t="s">
        <v>28</v>
      </c>
      <c r="H25" s="96" t="s">
        <v>172</v>
      </c>
      <c r="I25" s="164" t="s">
        <v>29</v>
      </c>
      <c r="J25" s="164" t="s">
        <v>118</v>
      </c>
      <c r="K25" s="96" t="s">
        <v>119</v>
      </c>
      <c r="L25" s="163" t="s">
        <v>173</v>
      </c>
    </row>
    <row r="26" spans="4:12" x14ac:dyDescent="0.2">
      <c r="D26" s="98" t="s">
        <v>35</v>
      </c>
      <c r="E26" s="99"/>
      <c r="F26" s="99"/>
      <c r="G26" s="100"/>
      <c r="H26" s="99"/>
      <c r="I26" s="165"/>
      <c r="J26" s="165"/>
      <c r="K26" s="99"/>
      <c r="L26" s="296"/>
    </row>
    <row r="27" spans="4:12" x14ac:dyDescent="0.2">
      <c r="D27" s="88">
        <v>1</v>
      </c>
      <c r="E27" s="74" t="s">
        <v>75</v>
      </c>
      <c r="F27" s="75">
        <v>0</v>
      </c>
      <c r="G27" s="76">
        <v>0.7</v>
      </c>
      <c r="H27" s="75">
        <v>0.7</v>
      </c>
      <c r="I27" s="178">
        <f>IF(OR(F27="",G27=""),"",1-F27-G27)</f>
        <v>0.30000000000000004</v>
      </c>
      <c r="J27" s="75">
        <v>0</v>
      </c>
      <c r="K27" s="297">
        <v>0.7</v>
      </c>
      <c r="L27" s="298">
        <v>0.7</v>
      </c>
    </row>
    <row r="28" spans="4:12" x14ac:dyDescent="0.2">
      <c r="D28" s="88">
        <v>2</v>
      </c>
      <c r="E28" s="74" t="s">
        <v>41</v>
      </c>
      <c r="F28" s="75">
        <v>0</v>
      </c>
      <c r="G28" s="76">
        <v>0.5</v>
      </c>
      <c r="H28" s="75">
        <v>0.5</v>
      </c>
      <c r="I28" s="178">
        <f t="shared" ref="I28:I44" si="0">IF(OR(F28="",G28=""),"",1-F28-G28)</f>
        <v>0.5</v>
      </c>
      <c r="J28" s="75">
        <v>0</v>
      </c>
      <c r="K28" s="75">
        <v>0.5</v>
      </c>
      <c r="L28" s="298">
        <v>0.5</v>
      </c>
    </row>
    <row r="29" spans="4:12" x14ac:dyDescent="0.2">
      <c r="D29" s="88">
        <v>3</v>
      </c>
      <c r="E29" s="74" t="s">
        <v>76</v>
      </c>
      <c r="F29" s="75">
        <v>0</v>
      </c>
      <c r="G29" s="76">
        <v>0.3</v>
      </c>
      <c r="H29" s="75">
        <v>0.3</v>
      </c>
      <c r="I29" s="178">
        <f t="shared" si="0"/>
        <v>0.7</v>
      </c>
      <c r="J29" s="75">
        <v>0</v>
      </c>
      <c r="K29" s="75">
        <v>0.3</v>
      </c>
      <c r="L29" s="298">
        <v>0.3</v>
      </c>
    </row>
    <row r="30" spans="4:12" x14ac:dyDescent="0.2">
      <c r="D30" s="88">
        <v>4</v>
      </c>
      <c r="E30" s="74" t="s">
        <v>77</v>
      </c>
      <c r="F30" s="75">
        <v>0</v>
      </c>
      <c r="G30" s="76">
        <v>0.1</v>
      </c>
      <c r="H30" s="75">
        <v>0.1</v>
      </c>
      <c r="I30" s="178">
        <f t="shared" si="0"/>
        <v>0.9</v>
      </c>
      <c r="J30" s="75">
        <v>0</v>
      </c>
      <c r="K30" s="75">
        <v>0.1</v>
      </c>
      <c r="L30" s="298">
        <v>0.1</v>
      </c>
    </row>
    <row r="31" spans="4:12" x14ac:dyDescent="0.2">
      <c r="D31" s="88">
        <v>5</v>
      </c>
      <c r="E31" s="74" t="s">
        <v>78</v>
      </c>
      <c r="F31" s="75">
        <v>0.2</v>
      </c>
      <c r="G31" s="76">
        <v>0.6</v>
      </c>
      <c r="H31" s="75">
        <v>0.6</v>
      </c>
      <c r="I31" s="178">
        <f t="shared" si="0"/>
        <v>0.20000000000000007</v>
      </c>
      <c r="J31" s="75">
        <v>0.2</v>
      </c>
      <c r="K31" s="75">
        <v>0.6</v>
      </c>
      <c r="L31" s="298">
        <v>0.6</v>
      </c>
    </row>
    <row r="32" spans="4:12" x14ac:dyDescent="0.2">
      <c r="D32" s="88">
        <v>6</v>
      </c>
      <c r="E32" s="74" t="s">
        <v>79</v>
      </c>
      <c r="F32" s="75">
        <v>0.2</v>
      </c>
      <c r="G32" s="76">
        <v>0.4</v>
      </c>
      <c r="H32" s="75">
        <v>0.4</v>
      </c>
      <c r="I32" s="178">
        <f t="shared" si="0"/>
        <v>0.4</v>
      </c>
      <c r="J32" s="75">
        <v>0.2</v>
      </c>
      <c r="K32" s="75">
        <v>0.4</v>
      </c>
      <c r="L32" s="298">
        <v>0.4</v>
      </c>
    </row>
    <row r="33" spans="4:12" x14ac:dyDescent="0.2">
      <c r="D33" s="88">
        <v>7</v>
      </c>
      <c r="E33" s="74" t="s">
        <v>80</v>
      </c>
      <c r="F33" s="75">
        <v>0.2</v>
      </c>
      <c r="G33" s="76">
        <v>0.2</v>
      </c>
      <c r="H33" s="75">
        <v>0.2</v>
      </c>
      <c r="I33" s="178">
        <f t="shared" si="0"/>
        <v>0.60000000000000009</v>
      </c>
      <c r="J33" s="75">
        <v>0.2</v>
      </c>
      <c r="K33" s="75">
        <v>0.2</v>
      </c>
      <c r="L33" s="298">
        <v>0.2</v>
      </c>
    </row>
    <row r="34" spans="4:12" x14ac:dyDescent="0.2">
      <c r="D34" s="88">
        <v>8</v>
      </c>
      <c r="E34" s="74" t="s">
        <v>81</v>
      </c>
      <c r="F34" s="75">
        <v>0.2</v>
      </c>
      <c r="G34" s="76">
        <v>0.1</v>
      </c>
      <c r="H34" s="75">
        <v>0.1</v>
      </c>
      <c r="I34" s="178">
        <f t="shared" si="0"/>
        <v>0.70000000000000007</v>
      </c>
      <c r="J34" s="75">
        <v>0.2</v>
      </c>
      <c r="K34" s="75">
        <v>0.1</v>
      </c>
      <c r="L34" s="298">
        <v>0.1</v>
      </c>
    </row>
    <row r="35" spans="4:12" x14ac:dyDescent="0.2">
      <c r="D35" s="88">
        <v>9</v>
      </c>
      <c r="E35" s="74" t="s">
        <v>82</v>
      </c>
      <c r="F35" s="75">
        <v>0.4</v>
      </c>
      <c r="G35" s="76">
        <v>0.4</v>
      </c>
      <c r="H35" s="75">
        <v>0.4</v>
      </c>
      <c r="I35" s="178">
        <f t="shared" si="0"/>
        <v>0.19999999999999996</v>
      </c>
      <c r="J35" s="75">
        <v>0.4</v>
      </c>
      <c r="K35" s="75">
        <v>0.4</v>
      </c>
      <c r="L35" s="298">
        <v>0.4</v>
      </c>
    </row>
    <row r="36" spans="4:12" x14ac:dyDescent="0.2">
      <c r="D36" s="88">
        <v>10</v>
      </c>
      <c r="E36" s="74" t="s">
        <v>83</v>
      </c>
      <c r="F36" s="75">
        <v>0.4</v>
      </c>
      <c r="G36" s="76">
        <v>0.3</v>
      </c>
      <c r="H36" s="75">
        <v>0.3</v>
      </c>
      <c r="I36" s="178">
        <f t="shared" si="0"/>
        <v>0.3</v>
      </c>
      <c r="J36" s="75">
        <v>0.4</v>
      </c>
      <c r="K36" s="75">
        <v>0.3</v>
      </c>
      <c r="L36" s="298">
        <v>0.3</v>
      </c>
    </row>
    <row r="37" spans="4:12" x14ac:dyDescent="0.2">
      <c r="D37" s="88">
        <v>11</v>
      </c>
      <c r="E37" s="74" t="s">
        <v>84</v>
      </c>
      <c r="F37" s="75">
        <v>0.4</v>
      </c>
      <c r="G37" s="76">
        <v>0.2</v>
      </c>
      <c r="H37" s="75">
        <v>0.2</v>
      </c>
      <c r="I37" s="178">
        <f t="shared" si="0"/>
        <v>0.39999999999999997</v>
      </c>
      <c r="J37" s="75">
        <v>0.4</v>
      </c>
      <c r="K37" s="75">
        <v>0.2</v>
      </c>
      <c r="L37" s="298">
        <v>0.2</v>
      </c>
    </row>
    <row r="38" spans="4:12" x14ac:dyDescent="0.2">
      <c r="D38" s="88">
        <v>12</v>
      </c>
      <c r="E38" s="74" t="s">
        <v>85</v>
      </c>
      <c r="F38" s="75">
        <v>0.4</v>
      </c>
      <c r="G38" s="76">
        <v>0.1</v>
      </c>
      <c r="H38" s="75">
        <v>0.1</v>
      </c>
      <c r="I38" s="178">
        <f t="shared" si="0"/>
        <v>0.5</v>
      </c>
      <c r="J38" s="75">
        <v>0.4</v>
      </c>
      <c r="K38" s="75">
        <v>0.1</v>
      </c>
      <c r="L38" s="298">
        <v>0.1</v>
      </c>
    </row>
    <row r="39" spans="4:12" ht="12.75" customHeight="1" x14ac:dyDescent="0.2">
      <c r="D39" s="88">
        <v>13</v>
      </c>
      <c r="E39" s="74"/>
      <c r="F39" s="75"/>
      <c r="G39" s="76"/>
      <c r="H39" s="75"/>
      <c r="I39" s="178" t="str">
        <f t="shared" si="0"/>
        <v/>
      </c>
      <c r="J39" s="75"/>
      <c r="K39" s="75"/>
      <c r="L39" s="298"/>
    </row>
    <row r="40" spans="4:12" ht="12.75" customHeight="1" x14ac:dyDescent="0.2">
      <c r="D40" s="88">
        <v>14</v>
      </c>
      <c r="E40" s="74"/>
      <c r="F40" s="75"/>
      <c r="G40" s="76"/>
      <c r="H40" s="75"/>
      <c r="I40" s="178" t="str">
        <f t="shared" si="0"/>
        <v/>
      </c>
      <c r="J40" s="75"/>
      <c r="K40" s="75"/>
      <c r="L40" s="298"/>
    </row>
    <row r="41" spans="4:12" ht="12.75" customHeight="1" x14ac:dyDescent="0.2">
      <c r="D41" s="88">
        <v>15</v>
      </c>
      <c r="E41" s="74"/>
      <c r="F41" s="75"/>
      <c r="G41" s="76"/>
      <c r="H41" s="75"/>
      <c r="I41" s="178" t="str">
        <f t="shared" si="0"/>
        <v/>
      </c>
      <c r="J41" s="75"/>
      <c r="K41" s="75"/>
      <c r="L41" s="298"/>
    </row>
    <row r="42" spans="4:12" ht="12.75" customHeight="1" x14ac:dyDescent="0.2">
      <c r="D42" s="88">
        <v>16</v>
      </c>
      <c r="E42" s="74"/>
      <c r="F42" s="75"/>
      <c r="G42" s="76"/>
      <c r="H42" s="75"/>
      <c r="I42" s="178" t="str">
        <f t="shared" si="0"/>
        <v/>
      </c>
      <c r="J42" s="75"/>
      <c r="K42" s="75"/>
      <c r="L42" s="298"/>
    </row>
    <row r="43" spans="4:12" ht="12.75" customHeight="1" x14ac:dyDescent="0.2">
      <c r="D43" s="88">
        <v>17</v>
      </c>
      <c r="E43" s="74"/>
      <c r="F43" s="75"/>
      <c r="G43" s="76"/>
      <c r="H43" s="75"/>
      <c r="I43" s="178" t="str">
        <f t="shared" si="0"/>
        <v/>
      </c>
      <c r="J43" s="75"/>
      <c r="K43" s="75"/>
      <c r="L43" s="298"/>
    </row>
    <row r="44" spans="4:12" ht="12.75" customHeight="1" x14ac:dyDescent="0.2">
      <c r="D44" s="88">
        <v>18</v>
      </c>
      <c r="E44" s="74"/>
      <c r="F44" s="75"/>
      <c r="G44" s="76"/>
      <c r="H44" s="75"/>
      <c r="I44" s="178" t="str">
        <f t="shared" si="0"/>
        <v/>
      </c>
      <c r="J44" s="75"/>
      <c r="K44" s="75"/>
      <c r="L44" s="298"/>
    </row>
    <row r="45" spans="4:12" ht="12.75" customHeight="1" x14ac:dyDescent="0.2">
      <c r="D45" s="88">
        <v>19</v>
      </c>
      <c r="E45" s="74"/>
      <c r="F45" s="75"/>
      <c r="G45" s="76"/>
      <c r="H45" s="75"/>
      <c r="I45" s="178" t="str">
        <f>IF(OR(F45="",G45=""),"",1-F45-G45)</f>
        <v/>
      </c>
      <c r="J45" s="75"/>
      <c r="K45" s="75"/>
      <c r="L45" s="298"/>
    </row>
    <row r="46" spans="4:12" ht="12.75" customHeight="1" x14ac:dyDescent="0.2">
      <c r="D46" s="88">
        <v>20</v>
      </c>
      <c r="E46" s="74"/>
      <c r="F46" s="75"/>
      <c r="G46" s="76"/>
      <c r="H46" s="75"/>
      <c r="I46" s="178" t="str">
        <f>IF(OR(F46="",G46=""),"",1-F46-G46)</f>
        <v/>
      </c>
      <c r="J46" s="75"/>
      <c r="K46" s="75"/>
      <c r="L46" s="298"/>
    </row>
    <row r="47" spans="4:12" ht="12.75" customHeight="1" x14ac:dyDescent="0.2">
      <c r="D47" s="88">
        <v>21</v>
      </c>
      <c r="E47" s="74"/>
      <c r="F47" s="75"/>
      <c r="G47" s="76"/>
      <c r="H47" s="75"/>
      <c r="I47" s="178" t="str">
        <f>IF(OR(F47="",G47=""),"",1-F47-G47)</f>
        <v/>
      </c>
      <c r="J47" s="75"/>
      <c r="K47" s="75"/>
      <c r="L47" s="298"/>
    </row>
    <row r="48" spans="4:12" ht="12.75" customHeight="1" x14ac:dyDescent="0.2">
      <c r="D48" s="88">
        <v>22</v>
      </c>
      <c r="E48" s="74"/>
      <c r="F48" s="75"/>
      <c r="G48" s="76"/>
      <c r="H48" s="75"/>
      <c r="I48" s="178" t="str">
        <f>IF(OR(F48="",G48=""),"",1-F48-G48)</f>
        <v/>
      </c>
      <c r="J48" s="75"/>
      <c r="K48" s="75"/>
      <c r="L48" s="298"/>
    </row>
    <row r="49" spans="4:12" ht="12.75" customHeight="1" x14ac:dyDescent="0.2">
      <c r="D49" s="88">
        <v>23</v>
      </c>
      <c r="E49" s="74"/>
      <c r="F49" s="75"/>
      <c r="G49" s="76"/>
      <c r="H49" s="75"/>
      <c r="I49" s="178" t="str">
        <f t="shared" ref="I49:I60" si="1">IF(OR(F49="",G49=""),"",1-F49-G49)</f>
        <v/>
      </c>
      <c r="J49" s="75"/>
      <c r="K49" s="75"/>
      <c r="L49" s="298"/>
    </row>
    <row r="50" spans="4:12" ht="12.75" customHeight="1" x14ac:dyDescent="0.2">
      <c r="D50" s="88">
        <v>24</v>
      </c>
      <c r="E50" s="74"/>
      <c r="F50" s="75"/>
      <c r="G50" s="76"/>
      <c r="H50" s="75"/>
      <c r="I50" s="178" t="str">
        <f t="shared" si="1"/>
        <v/>
      </c>
      <c r="J50" s="75"/>
      <c r="K50" s="75"/>
      <c r="L50" s="298"/>
    </row>
    <row r="51" spans="4:12" ht="12.75" customHeight="1" x14ac:dyDescent="0.2">
      <c r="D51" s="88">
        <v>25</v>
      </c>
      <c r="E51" s="74"/>
      <c r="F51" s="75"/>
      <c r="G51" s="76"/>
      <c r="H51" s="75"/>
      <c r="I51" s="178" t="str">
        <f t="shared" si="1"/>
        <v/>
      </c>
      <c r="J51" s="75"/>
      <c r="K51" s="75"/>
      <c r="L51" s="298"/>
    </row>
    <row r="52" spans="4:12" ht="12.75" customHeight="1" x14ac:dyDescent="0.2">
      <c r="D52" s="88">
        <v>26</v>
      </c>
      <c r="E52" s="74"/>
      <c r="F52" s="75"/>
      <c r="G52" s="76"/>
      <c r="H52" s="75"/>
      <c r="I52" s="178" t="str">
        <f t="shared" si="1"/>
        <v/>
      </c>
      <c r="J52" s="75"/>
      <c r="K52" s="75"/>
      <c r="L52" s="298"/>
    </row>
    <row r="53" spans="4:12" ht="12.75" customHeight="1" x14ac:dyDescent="0.2">
      <c r="D53" s="88">
        <v>27</v>
      </c>
      <c r="E53" s="74"/>
      <c r="F53" s="75"/>
      <c r="G53" s="76"/>
      <c r="H53" s="75"/>
      <c r="I53" s="178" t="str">
        <f t="shared" si="1"/>
        <v/>
      </c>
      <c r="J53" s="75"/>
      <c r="K53" s="75"/>
      <c r="L53" s="298"/>
    </row>
    <row r="54" spans="4:12" ht="12.75" customHeight="1" x14ac:dyDescent="0.2">
      <c r="D54" s="88">
        <v>28</v>
      </c>
      <c r="E54" s="74"/>
      <c r="F54" s="75"/>
      <c r="G54" s="76"/>
      <c r="H54" s="75"/>
      <c r="I54" s="178" t="str">
        <f t="shared" si="1"/>
        <v/>
      </c>
      <c r="J54" s="75"/>
      <c r="K54" s="75"/>
      <c r="L54" s="298"/>
    </row>
    <row r="55" spans="4:12" ht="12.75" customHeight="1" x14ac:dyDescent="0.2">
      <c r="D55" s="88">
        <v>29</v>
      </c>
      <c r="E55" s="74"/>
      <c r="F55" s="75"/>
      <c r="G55" s="76"/>
      <c r="H55" s="75"/>
      <c r="I55" s="178" t="str">
        <f t="shared" si="1"/>
        <v/>
      </c>
      <c r="J55" s="75"/>
      <c r="K55" s="75"/>
      <c r="L55" s="298"/>
    </row>
    <row r="56" spans="4:12" ht="12.75" customHeight="1" x14ac:dyDescent="0.2">
      <c r="D56" s="88">
        <v>30</v>
      </c>
      <c r="E56" s="74"/>
      <c r="F56" s="75"/>
      <c r="G56" s="76"/>
      <c r="H56" s="75"/>
      <c r="I56" s="178" t="str">
        <f t="shared" si="1"/>
        <v/>
      </c>
      <c r="J56" s="75"/>
      <c r="K56" s="75"/>
      <c r="L56" s="298"/>
    </row>
    <row r="57" spans="4:12" ht="12.75" customHeight="1" x14ac:dyDescent="0.2">
      <c r="D57" s="88">
        <v>31</v>
      </c>
      <c r="E57" s="74"/>
      <c r="F57" s="75"/>
      <c r="G57" s="76"/>
      <c r="H57" s="75"/>
      <c r="I57" s="178" t="str">
        <f t="shared" si="1"/>
        <v/>
      </c>
      <c r="J57" s="75"/>
      <c r="K57" s="75"/>
      <c r="L57" s="298"/>
    </row>
    <row r="58" spans="4:12" ht="12.75" customHeight="1" x14ac:dyDescent="0.2">
      <c r="D58" s="88">
        <v>32</v>
      </c>
      <c r="E58" s="74"/>
      <c r="F58" s="75"/>
      <c r="G58" s="76"/>
      <c r="H58" s="75"/>
      <c r="I58" s="178" t="str">
        <f t="shared" si="1"/>
        <v/>
      </c>
      <c r="J58" s="75"/>
      <c r="K58" s="75"/>
      <c r="L58" s="298"/>
    </row>
    <row r="59" spans="4:12" ht="12.75" customHeight="1" x14ac:dyDescent="0.2">
      <c r="D59" s="88">
        <v>33</v>
      </c>
      <c r="E59" s="74"/>
      <c r="F59" s="75"/>
      <c r="G59" s="76"/>
      <c r="H59" s="75"/>
      <c r="I59" s="178" t="str">
        <f t="shared" si="1"/>
        <v/>
      </c>
      <c r="J59" s="75"/>
      <c r="K59" s="75"/>
      <c r="L59" s="298"/>
    </row>
    <row r="60" spans="4:12" ht="12.75" customHeight="1" x14ac:dyDescent="0.2">
      <c r="D60" s="88">
        <v>34</v>
      </c>
      <c r="E60" s="74"/>
      <c r="F60" s="75"/>
      <c r="G60" s="76"/>
      <c r="H60" s="75"/>
      <c r="I60" s="178" t="str">
        <f t="shared" si="1"/>
        <v/>
      </c>
      <c r="J60" s="75"/>
      <c r="K60" s="75"/>
      <c r="L60" s="298"/>
    </row>
    <row r="61" spans="4:12" ht="12.75" customHeight="1" x14ac:dyDescent="0.2">
      <c r="D61" s="88">
        <v>35</v>
      </c>
      <c r="E61" s="74"/>
      <c r="F61" s="75"/>
      <c r="G61" s="76"/>
      <c r="H61" s="75"/>
      <c r="I61" s="178" t="str">
        <f t="shared" ref="I61:I124" si="2">IF(OR(F61="",G61=""),"",1-F61-G61)</f>
        <v/>
      </c>
      <c r="J61" s="75"/>
      <c r="K61" s="75"/>
      <c r="L61" s="298"/>
    </row>
    <row r="62" spans="4:12" ht="12.75" customHeight="1" x14ac:dyDescent="0.2">
      <c r="D62" s="88">
        <v>36</v>
      </c>
      <c r="E62" s="74"/>
      <c r="F62" s="75"/>
      <c r="G62" s="76"/>
      <c r="H62" s="75"/>
      <c r="I62" s="178" t="str">
        <f t="shared" si="2"/>
        <v/>
      </c>
      <c r="J62" s="75"/>
      <c r="K62" s="75"/>
      <c r="L62" s="298"/>
    </row>
    <row r="63" spans="4:12" x14ac:dyDescent="0.2">
      <c r="D63" s="88">
        <v>37</v>
      </c>
      <c r="E63" s="74"/>
      <c r="F63" s="75"/>
      <c r="G63" s="76"/>
      <c r="H63" s="75"/>
      <c r="I63" s="178" t="str">
        <f t="shared" si="2"/>
        <v/>
      </c>
      <c r="J63" s="75"/>
      <c r="K63" s="75"/>
      <c r="L63" s="298"/>
    </row>
    <row r="64" spans="4:12" x14ac:dyDescent="0.2">
      <c r="D64" s="88">
        <v>38</v>
      </c>
      <c r="E64" s="74"/>
      <c r="F64" s="75"/>
      <c r="G64" s="76"/>
      <c r="H64" s="75"/>
      <c r="I64" s="178" t="str">
        <f t="shared" si="2"/>
        <v/>
      </c>
      <c r="J64" s="75"/>
      <c r="K64" s="75"/>
      <c r="L64" s="298"/>
    </row>
    <row r="65" spans="4:12" x14ac:dyDescent="0.2">
      <c r="D65" s="88">
        <v>39</v>
      </c>
      <c r="E65" s="74"/>
      <c r="F65" s="75"/>
      <c r="G65" s="76"/>
      <c r="H65" s="75"/>
      <c r="I65" s="178" t="str">
        <f t="shared" si="2"/>
        <v/>
      </c>
      <c r="J65" s="75"/>
      <c r="K65" s="75"/>
      <c r="L65" s="298"/>
    </row>
    <row r="66" spans="4:12" x14ac:dyDescent="0.2">
      <c r="D66" s="88">
        <v>40</v>
      </c>
      <c r="E66" s="74"/>
      <c r="F66" s="75"/>
      <c r="G66" s="76"/>
      <c r="H66" s="75"/>
      <c r="I66" s="178" t="str">
        <f t="shared" si="2"/>
        <v/>
      </c>
      <c r="J66" s="75"/>
      <c r="K66" s="75"/>
      <c r="L66" s="298"/>
    </row>
    <row r="67" spans="4:12" x14ac:dyDescent="0.2">
      <c r="D67" s="88">
        <v>41</v>
      </c>
      <c r="E67" s="74"/>
      <c r="F67" s="75"/>
      <c r="G67" s="76"/>
      <c r="H67" s="75"/>
      <c r="I67" s="178" t="str">
        <f t="shared" si="2"/>
        <v/>
      </c>
      <c r="J67" s="75"/>
      <c r="K67" s="75"/>
      <c r="L67" s="298"/>
    </row>
    <row r="68" spans="4:12" x14ac:dyDescent="0.2">
      <c r="D68" s="88">
        <v>42</v>
      </c>
      <c r="E68" s="74"/>
      <c r="F68" s="75"/>
      <c r="G68" s="76"/>
      <c r="H68" s="75"/>
      <c r="I68" s="178" t="str">
        <f t="shared" si="2"/>
        <v/>
      </c>
      <c r="J68" s="75"/>
      <c r="K68" s="75"/>
      <c r="L68" s="298"/>
    </row>
    <row r="69" spans="4:12" x14ac:dyDescent="0.2">
      <c r="D69" s="88">
        <v>43</v>
      </c>
      <c r="E69" s="74"/>
      <c r="F69" s="75"/>
      <c r="G69" s="76"/>
      <c r="H69" s="75"/>
      <c r="I69" s="178" t="str">
        <f t="shared" si="2"/>
        <v/>
      </c>
      <c r="J69" s="75"/>
      <c r="K69" s="75"/>
      <c r="L69" s="298"/>
    </row>
    <row r="70" spans="4:12" x14ac:dyDescent="0.2">
      <c r="D70" s="88">
        <v>44</v>
      </c>
      <c r="E70" s="74"/>
      <c r="F70" s="75"/>
      <c r="G70" s="76"/>
      <c r="H70" s="75"/>
      <c r="I70" s="178" t="str">
        <f t="shared" si="2"/>
        <v/>
      </c>
      <c r="J70" s="75"/>
      <c r="K70" s="75"/>
      <c r="L70" s="298"/>
    </row>
    <row r="71" spans="4:12" x14ac:dyDescent="0.2">
      <c r="D71" s="88">
        <v>45</v>
      </c>
      <c r="E71" s="74"/>
      <c r="F71" s="75"/>
      <c r="G71" s="76"/>
      <c r="H71" s="75"/>
      <c r="I71" s="178" t="str">
        <f t="shared" si="2"/>
        <v/>
      </c>
      <c r="J71" s="75"/>
      <c r="K71" s="75"/>
      <c r="L71" s="298"/>
    </row>
    <row r="72" spans="4:12" x14ac:dyDescent="0.2">
      <c r="D72" s="88">
        <v>46</v>
      </c>
      <c r="E72" s="74"/>
      <c r="F72" s="75"/>
      <c r="G72" s="76"/>
      <c r="H72" s="75"/>
      <c r="I72" s="178" t="str">
        <f t="shared" si="2"/>
        <v/>
      </c>
      <c r="J72" s="75"/>
      <c r="K72" s="75"/>
      <c r="L72" s="298"/>
    </row>
    <row r="73" spans="4:12" x14ac:dyDescent="0.2">
      <c r="D73" s="88">
        <v>47</v>
      </c>
      <c r="E73" s="74"/>
      <c r="F73" s="75"/>
      <c r="G73" s="76"/>
      <c r="H73" s="75"/>
      <c r="I73" s="178" t="str">
        <f t="shared" si="2"/>
        <v/>
      </c>
      <c r="J73" s="75"/>
      <c r="K73" s="75"/>
      <c r="L73" s="298"/>
    </row>
    <row r="74" spans="4:12" x14ac:dyDescent="0.2">
      <c r="D74" s="88">
        <v>48</v>
      </c>
      <c r="E74" s="74"/>
      <c r="F74" s="75"/>
      <c r="G74" s="76"/>
      <c r="H74" s="75"/>
      <c r="I74" s="178" t="str">
        <f t="shared" si="2"/>
        <v/>
      </c>
      <c r="J74" s="75"/>
      <c r="K74" s="75"/>
      <c r="L74" s="298"/>
    </row>
    <row r="75" spans="4:12" x14ac:dyDescent="0.2">
      <c r="D75" s="88">
        <v>49</v>
      </c>
      <c r="E75" s="74"/>
      <c r="F75" s="75"/>
      <c r="G75" s="76"/>
      <c r="H75" s="75"/>
      <c r="I75" s="178" t="str">
        <f t="shared" si="2"/>
        <v/>
      </c>
      <c r="J75" s="75"/>
      <c r="K75" s="75"/>
      <c r="L75" s="298"/>
    </row>
    <row r="76" spans="4:12" x14ac:dyDescent="0.2">
      <c r="D76" s="88">
        <v>50</v>
      </c>
      <c r="E76" s="74"/>
      <c r="F76" s="75"/>
      <c r="G76" s="76"/>
      <c r="H76" s="75"/>
      <c r="I76" s="178" t="str">
        <f t="shared" si="2"/>
        <v/>
      </c>
      <c r="J76" s="75"/>
      <c r="K76" s="75"/>
      <c r="L76" s="298"/>
    </row>
    <row r="77" spans="4:12" x14ac:dyDescent="0.2">
      <c r="D77" s="88">
        <v>51</v>
      </c>
      <c r="E77" s="74"/>
      <c r="F77" s="75"/>
      <c r="G77" s="76"/>
      <c r="H77" s="75"/>
      <c r="I77" s="178" t="str">
        <f t="shared" si="2"/>
        <v/>
      </c>
      <c r="J77" s="75"/>
      <c r="K77" s="75"/>
      <c r="L77" s="298"/>
    </row>
    <row r="78" spans="4:12" x14ac:dyDescent="0.2">
      <c r="D78" s="88">
        <v>52</v>
      </c>
      <c r="E78" s="74"/>
      <c r="F78" s="75"/>
      <c r="G78" s="76"/>
      <c r="H78" s="75"/>
      <c r="I78" s="178" t="str">
        <f t="shared" si="2"/>
        <v/>
      </c>
      <c r="J78" s="75"/>
      <c r="K78" s="75"/>
      <c r="L78" s="298"/>
    </row>
    <row r="79" spans="4:12" x14ac:dyDescent="0.2">
      <c r="D79" s="88">
        <v>53</v>
      </c>
      <c r="E79" s="74"/>
      <c r="F79" s="75"/>
      <c r="G79" s="76"/>
      <c r="H79" s="75"/>
      <c r="I79" s="178" t="str">
        <f t="shared" si="2"/>
        <v/>
      </c>
      <c r="J79" s="75"/>
      <c r="K79" s="75"/>
      <c r="L79" s="298"/>
    </row>
    <row r="80" spans="4:12" x14ac:dyDescent="0.2">
      <c r="D80" s="88">
        <v>54</v>
      </c>
      <c r="E80" s="74"/>
      <c r="F80" s="75"/>
      <c r="G80" s="76"/>
      <c r="H80" s="75"/>
      <c r="I80" s="178" t="str">
        <f t="shared" si="2"/>
        <v/>
      </c>
      <c r="J80" s="75"/>
      <c r="K80" s="75"/>
      <c r="L80" s="298"/>
    </row>
    <row r="81" spans="4:12" x14ac:dyDescent="0.2">
      <c r="D81" s="88">
        <v>55</v>
      </c>
      <c r="E81" s="74"/>
      <c r="F81" s="75"/>
      <c r="G81" s="76"/>
      <c r="H81" s="75"/>
      <c r="I81" s="178" t="str">
        <f t="shared" si="2"/>
        <v/>
      </c>
      <c r="J81" s="75"/>
      <c r="K81" s="75"/>
      <c r="L81" s="298"/>
    </row>
    <row r="82" spans="4:12" x14ac:dyDescent="0.2">
      <c r="D82" s="88">
        <v>56</v>
      </c>
      <c r="E82" s="74"/>
      <c r="F82" s="75"/>
      <c r="G82" s="76"/>
      <c r="H82" s="75"/>
      <c r="I82" s="178" t="str">
        <f t="shared" si="2"/>
        <v/>
      </c>
      <c r="J82" s="75"/>
      <c r="K82" s="75"/>
      <c r="L82" s="298"/>
    </row>
    <row r="83" spans="4:12" x14ac:dyDescent="0.2">
      <c r="D83" s="88">
        <v>57</v>
      </c>
      <c r="E83" s="74"/>
      <c r="F83" s="75"/>
      <c r="G83" s="76"/>
      <c r="H83" s="75"/>
      <c r="I83" s="178" t="str">
        <f t="shared" si="2"/>
        <v/>
      </c>
      <c r="J83" s="75"/>
      <c r="K83" s="75"/>
      <c r="L83" s="298"/>
    </row>
    <row r="84" spans="4:12" x14ac:dyDescent="0.2">
      <c r="D84" s="88">
        <v>58</v>
      </c>
      <c r="E84" s="74"/>
      <c r="F84" s="75"/>
      <c r="G84" s="76"/>
      <c r="H84" s="75"/>
      <c r="I84" s="178" t="str">
        <f t="shared" si="2"/>
        <v/>
      </c>
      <c r="J84" s="75"/>
      <c r="K84" s="75"/>
      <c r="L84" s="298"/>
    </row>
    <row r="85" spans="4:12" x14ac:dyDescent="0.2">
      <c r="D85" s="88">
        <v>59</v>
      </c>
      <c r="E85" s="74"/>
      <c r="F85" s="75"/>
      <c r="G85" s="76"/>
      <c r="H85" s="75"/>
      <c r="I85" s="178" t="str">
        <f t="shared" si="2"/>
        <v/>
      </c>
      <c r="J85" s="75"/>
      <c r="K85" s="75"/>
      <c r="L85" s="298"/>
    </row>
    <row r="86" spans="4:12" x14ac:dyDescent="0.2">
      <c r="D86" s="88">
        <v>60</v>
      </c>
      <c r="E86" s="74"/>
      <c r="F86" s="75"/>
      <c r="G86" s="76"/>
      <c r="H86" s="75"/>
      <c r="I86" s="178" t="str">
        <f t="shared" si="2"/>
        <v/>
      </c>
      <c r="J86" s="75"/>
      <c r="K86" s="75"/>
      <c r="L86" s="298"/>
    </row>
    <row r="87" spans="4:12" x14ac:dyDescent="0.2">
      <c r="D87" s="88">
        <v>61</v>
      </c>
      <c r="E87" s="74"/>
      <c r="F87" s="75"/>
      <c r="G87" s="76"/>
      <c r="H87" s="75"/>
      <c r="I87" s="178" t="str">
        <f t="shared" si="2"/>
        <v/>
      </c>
      <c r="J87" s="75"/>
      <c r="K87" s="75"/>
      <c r="L87" s="298"/>
    </row>
    <row r="88" spans="4:12" x14ac:dyDescent="0.2">
      <c r="D88" s="88">
        <v>62</v>
      </c>
      <c r="E88" s="74"/>
      <c r="F88" s="75"/>
      <c r="G88" s="76"/>
      <c r="H88" s="75"/>
      <c r="I88" s="178" t="str">
        <f t="shared" si="2"/>
        <v/>
      </c>
      <c r="J88" s="75"/>
      <c r="K88" s="75"/>
      <c r="L88" s="298"/>
    </row>
    <row r="89" spans="4:12" x14ac:dyDescent="0.2">
      <c r="D89" s="88">
        <v>63</v>
      </c>
      <c r="E89" s="74"/>
      <c r="F89" s="75"/>
      <c r="G89" s="76"/>
      <c r="H89" s="75"/>
      <c r="I89" s="178" t="str">
        <f t="shared" si="2"/>
        <v/>
      </c>
      <c r="J89" s="75"/>
      <c r="K89" s="75"/>
      <c r="L89" s="298"/>
    </row>
    <row r="90" spans="4:12" x14ac:dyDescent="0.2">
      <c r="D90" s="88">
        <v>64</v>
      </c>
      <c r="E90" s="74"/>
      <c r="F90" s="75"/>
      <c r="G90" s="76"/>
      <c r="H90" s="75"/>
      <c r="I90" s="178" t="str">
        <f t="shared" si="2"/>
        <v/>
      </c>
      <c r="J90" s="75"/>
      <c r="K90" s="75"/>
      <c r="L90" s="298"/>
    </row>
    <row r="91" spans="4:12" x14ac:dyDescent="0.2">
      <c r="D91" s="88">
        <v>65</v>
      </c>
      <c r="E91" s="74"/>
      <c r="F91" s="75"/>
      <c r="G91" s="76"/>
      <c r="H91" s="75"/>
      <c r="I91" s="178" t="str">
        <f t="shared" si="2"/>
        <v/>
      </c>
      <c r="J91" s="75"/>
      <c r="K91" s="75"/>
      <c r="L91" s="298"/>
    </row>
    <row r="92" spans="4:12" x14ac:dyDescent="0.2">
      <c r="D92" s="88">
        <v>66</v>
      </c>
      <c r="E92" s="74"/>
      <c r="F92" s="75"/>
      <c r="G92" s="76"/>
      <c r="H92" s="75"/>
      <c r="I92" s="178" t="str">
        <f t="shared" si="2"/>
        <v/>
      </c>
      <c r="J92" s="75"/>
      <c r="K92" s="75"/>
      <c r="L92" s="298"/>
    </row>
    <row r="93" spans="4:12" x14ac:dyDescent="0.2">
      <c r="D93" s="88">
        <v>67</v>
      </c>
      <c r="E93" s="74"/>
      <c r="F93" s="75"/>
      <c r="G93" s="76"/>
      <c r="H93" s="75"/>
      <c r="I93" s="178" t="str">
        <f t="shared" si="2"/>
        <v/>
      </c>
      <c r="J93" s="75"/>
      <c r="K93" s="75"/>
      <c r="L93" s="298"/>
    </row>
    <row r="94" spans="4:12" x14ac:dyDescent="0.2">
      <c r="D94" s="88">
        <v>68</v>
      </c>
      <c r="E94" s="74"/>
      <c r="F94" s="75"/>
      <c r="G94" s="76"/>
      <c r="H94" s="75"/>
      <c r="I94" s="178" t="str">
        <f t="shared" si="2"/>
        <v/>
      </c>
      <c r="J94" s="75"/>
      <c r="K94" s="75"/>
      <c r="L94" s="298"/>
    </row>
    <row r="95" spans="4:12" x14ac:dyDescent="0.2">
      <c r="D95" s="88">
        <v>69</v>
      </c>
      <c r="E95" s="74"/>
      <c r="F95" s="75"/>
      <c r="G95" s="76"/>
      <c r="H95" s="75"/>
      <c r="I95" s="178" t="str">
        <f t="shared" si="2"/>
        <v/>
      </c>
      <c r="J95" s="75"/>
      <c r="K95" s="75"/>
      <c r="L95" s="298"/>
    </row>
    <row r="96" spans="4:12" x14ac:dyDescent="0.2">
      <c r="D96" s="88">
        <v>70</v>
      </c>
      <c r="E96" s="74"/>
      <c r="F96" s="75"/>
      <c r="G96" s="76"/>
      <c r="H96" s="75"/>
      <c r="I96" s="178" t="str">
        <f t="shared" si="2"/>
        <v/>
      </c>
      <c r="J96" s="75"/>
      <c r="K96" s="75"/>
      <c r="L96" s="298"/>
    </row>
    <row r="97" spans="4:12" x14ac:dyDescent="0.2">
      <c r="D97" s="88">
        <v>71</v>
      </c>
      <c r="E97" s="74"/>
      <c r="F97" s="75"/>
      <c r="G97" s="76"/>
      <c r="H97" s="75"/>
      <c r="I97" s="178" t="str">
        <f t="shared" si="2"/>
        <v/>
      </c>
      <c r="J97" s="75"/>
      <c r="K97" s="75"/>
      <c r="L97" s="298"/>
    </row>
    <row r="98" spans="4:12" x14ac:dyDescent="0.2">
      <c r="D98" s="88">
        <v>72</v>
      </c>
      <c r="E98" s="74"/>
      <c r="F98" s="75"/>
      <c r="G98" s="76"/>
      <c r="H98" s="75"/>
      <c r="I98" s="178" t="str">
        <f t="shared" si="2"/>
        <v/>
      </c>
      <c r="J98" s="75"/>
      <c r="K98" s="75"/>
      <c r="L98" s="298"/>
    </row>
    <row r="99" spans="4:12" x14ac:dyDescent="0.2">
      <c r="D99" s="88">
        <v>73</v>
      </c>
      <c r="E99" s="74"/>
      <c r="F99" s="75"/>
      <c r="G99" s="76"/>
      <c r="H99" s="75"/>
      <c r="I99" s="178" t="str">
        <f t="shared" si="2"/>
        <v/>
      </c>
      <c r="J99" s="75"/>
      <c r="K99" s="75"/>
      <c r="L99" s="298"/>
    </row>
    <row r="100" spans="4:12" x14ac:dyDescent="0.2">
      <c r="D100" s="88">
        <v>74</v>
      </c>
      <c r="E100" s="74"/>
      <c r="F100" s="75"/>
      <c r="G100" s="76"/>
      <c r="H100" s="75"/>
      <c r="I100" s="178" t="str">
        <f t="shared" si="2"/>
        <v/>
      </c>
      <c r="J100" s="75"/>
      <c r="K100" s="75"/>
      <c r="L100" s="298"/>
    </row>
    <row r="101" spans="4:12" x14ac:dyDescent="0.2">
      <c r="D101" s="88">
        <v>75</v>
      </c>
      <c r="E101" s="74"/>
      <c r="F101" s="75"/>
      <c r="G101" s="76"/>
      <c r="H101" s="75"/>
      <c r="I101" s="178" t="str">
        <f t="shared" si="2"/>
        <v/>
      </c>
      <c r="J101" s="75"/>
      <c r="K101" s="75"/>
      <c r="L101" s="298"/>
    </row>
    <row r="102" spans="4:12" x14ac:dyDescent="0.2">
      <c r="D102" s="88">
        <v>76</v>
      </c>
      <c r="E102" s="74"/>
      <c r="F102" s="75"/>
      <c r="G102" s="76"/>
      <c r="H102" s="75"/>
      <c r="I102" s="178" t="str">
        <f t="shared" si="2"/>
        <v/>
      </c>
      <c r="J102" s="75"/>
      <c r="K102" s="75"/>
      <c r="L102" s="298"/>
    </row>
    <row r="103" spans="4:12" x14ac:dyDescent="0.2">
      <c r="D103" s="88">
        <v>77</v>
      </c>
      <c r="E103" s="74"/>
      <c r="F103" s="75"/>
      <c r="G103" s="76"/>
      <c r="H103" s="75"/>
      <c r="I103" s="178" t="str">
        <f t="shared" si="2"/>
        <v/>
      </c>
      <c r="J103" s="75"/>
      <c r="K103" s="75"/>
      <c r="L103" s="298"/>
    </row>
    <row r="104" spans="4:12" x14ac:dyDescent="0.2">
      <c r="D104" s="88">
        <v>78</v>
      </c>
      <c r="E104" s="74"/>
      <c r="F104" s="75"/>
      <c r="G104" s="76"/>
      <c r="H104" s="75"/>
      <c r="I104" s="178" t="str">
        <f t="shared" si="2"/>
        <v/>
      </c>
      <c r="J104" s="75"/>
      <c r="K104" s="75"/>
      <c r="L104" s="298"/>
    </row>
    <row r="105" spans="4:12" x14ac:dyDescent="0.2">
      <c r="D105" s="88">
        <v>79</v>
      </c>
      <c r="E105" s="74"/>
      <c r="F105" s="75"/>
      <c r="G105" s="76"/>
      <c r="H105" s="75"/>
      <c r="I105" s="178" t="str">
        <f t="shared" si="2"/>
        <v/>
      </c>
      <c r="J105" s="75"/>
      <c r="K105" s="75"/>
      <c r="L105" s="298"/>
    </row>
    <row r="106" spans="4:12" x14ac:dyDescent="0.2">
      <c r="D106" s="88">
        <v>80</v>
      </c>
      <c r="E106" s="74"/>
      <c r="F106" s="75"/>
      <c r="G106" s="76"/>
      <c r="H106" s="75"/>
      <c r="I106" s="178" t="str">
        <f t="shared" si="2"/>
        <v/>
      </c>
      <c r="J106" s="75"/>
      <c r="K106" s="75"/>
      <c r="L106" s="298"/>
    </row>
    <row r="107" spans="4:12" x14ac:dyDescent="0.2">
      <c r="D107" s="88">
        <v>81</v>
      </c>
      <c r="E107" s="74"/>
      <c r="F107" s="75"/>
      <c r="G107" s="76"/>
      <c r="H107" s="75"/>
      <c r="I107" s="178" t="str">
        <f t="shared" si="2"/>
        <v/>
      </c>
      <c r="J107" s="75"/>
      <c r="K107" s="75"/>
      <c r="L107" s="298"/>
    </row>
    <row r="108" spans="4:12" x14ac:dyDescent="0.2">
      <c r="D108" s="88">
        <v>82</v>
      </c>
      <c r="E108" s="74"/>
      <c r="F108" s="75"/>
      <c r="G108" s="76"/>
      <c r="H108" s="75"/>
      <c r="I108" s="178" t="str">
        <f t="shared" si="2"/>
        <v/>
      </c>
      <c r="J108" s="75"/>
      <c r="K108" s="75"/>
      <c r="L108" s="298"/>
    </row>
    <row r="109" spans="4:12" x14ac:dyDescent="0.2">
      <c r="D109" s="88">
        <v>83</v>
      </c>
      <c r="E109" s="74"/>
      <c r="F109" s="75"/>
      <c r="G109" s="76"/>
      <c r="H109" s="75"/>
      <c r="I109" s="178" t="str">
        <f t="shared" si="2"/>
        <v/>
      </c>
      <c r="J109" s="75"/>
      <c r="K109" s="75"/>
      <c r="L109" s="298"/>
    </row>
    <row r="110" spans="4:12" x14ac:dyDescent="0.2">
      <c r="D110" s="88">
        <v>84</v>
      </c>
      <c r="E110" s="74"/>
      <c r="F110" s="75"/>
      <c r="G110" s="76"/>
      <c r="H110" s="75"/>
      <c r="I110" s="178" t="str">
        <f t="shared" si="2"/>
        <v/>
      </c>
      <c r="J110" s="75"/>
      <c r="K110" s="75"/>
      <c r="L110" s="298"/>
    </row>
    <row r="111" spans="4:12" x14ac:dyDescent="0.2">
      <c r="D111" s="88">
        <v>85</v>
      </c>
      <c r="E111" s="74"/>
      <c r="F111" s="75"/>
      <c r="G111" s="76"/>
      <c r="H111" s="75"/>
      <c r="I111" s="178" t="str">
        <f t="shared" si="2"/>
        <v/>
      </c>
      <c r="J111" s="75"/>
      <c r="K111" s="75"/>
      <c r="L111" s="298"/>
    </row>
    <row r="112" spans="4:12" x14ac:dyDescent="0.2">
      <c r="D112" s="88">
        <v>86</v>
      </c>
      <c r="E112" s="74"/>
      <c r="F112" s="75"/>
      <c r="G112" s="76"/>
      <c r="H112" s="75"/>
      <c r="I112" s="178" t="str">
        <f t="shared" si="2"/>
        <v/>
      </c>
      <c r="J112" s="75"/>
      <c r="K112" s="75"/>
      <c r="L112" s="298"/>
    </row>
    <row r="113" spans="4:12" x14ac:dyDescent="0.2">
      <c r="D113" s="88">
        <v>87</v>
      </c>
      <c r="E113" s="74"/>
      <c r="F113" s="75"/>
      <c r="G113" s="76"/>
      <c r="H113" s="75"/>
      <c r="I113" s="178" t="str">
        <f t="shared" si="2"/>
        <v/>
      </c>
      <c r="J113" s="75"/>
      <c r="K113" s="75"/>
      <c r="L113" s="298"/>
    </row>
    <row r="114" spans="4:12" x14ac:dyDescent="0.2">
      <c r="D114" s="88">
        <v>88</v>
      </c>
      <c r="E114" s="74"/>
      <c r="F114" s="75"/>
      <c r="G114" s="76"/>
      <c r="H114" s="75"/>
      <c r="I114" s="178" t="str">
        <f t="shared" si="2"/>
        <v/>
      </c>
      <c r="J114" s="75"/>
      <c r="K114" s="75"/>
      <c r="L114" s="298"/>
    </row>
    <row r="115" spans="4:12" x14ac:dyDescent="0.2">
      <c r="D115" s="88">
        <v>89</v>
      </c>
      <c r="E115" s="74"/>
      <c r="F115" s="75"/>
      <c r="G115" s="76"/>
      <c r="H115" s="75"/>
      <c r="I115" s="178" t="str">
        <f t="shared" si="2"/>
        <v/>
      </c>
      <c r="J115" s="75"/>
      <c r="K115" s="75"/>
      <c r="L115" s="298"/>
    </row>
    <row r="116" spans="4:12" x14ac:dyDescent="0.2">
      <c r="D116" s="88">
        <v>90</v>
      </c>
      <c r="E116" s="74"/>
      <c r="F116" s="75"/>
      <c r="G116" s="76"/>
      <c r="H116" s="75"/>
      <c r="I116" s="178" t="str">
        <f t="shared" si="2"/>
        <v/>
      </c>
      <c r="J116" s="75"/>
      <c r="K116" s="75"/>
      <c r="L116" s="298"/>
    </row>
    <row r="117" spans="4:12" x14ac:dyDescent="0.2">
      <c r="D117" s="88">
        <v>91</v>
      </c>
      <c r="E117" s="74"/>
      <c r="F117" s="75"/>
      <c r="G117" s="76"/>
      <c r="H117" s="75"/>
      <c r="I117" s="178" t="str">
        <f t="shared" si="2"/>
        <v/>
      </c>
      <c r="J117" s="75"/>
      <c r="K117" s="75"/>
      <c r="L117" s="298"/>
    </row>
    <row r="118" spans="4:12" x14ac:dyDescent="0.2">
      <c r="D118" s="88">
        <v>92</v>
      </c>
      <c r="E118" s="74"/>
      <c r="F118" s="75"/>
      <c r="G118" s="76"/>
      <c r="H118" s="75"/>
      <c r="I118" s="178" t="str">
        <f t="shared" si="2"/>
        <v/>
      </c>
      <c r="J118" s="75"/>
      <c r="K118" s="75"/>
      <c r="L118" s="298"/>
    </row>
    <row r="119" spans="4:12" x14ac:dyDescent="0.2">
      <c r="D119" s="88">
        <v>93</v>
      </c>
      <c r="E119" s="74"/>
      <c r="F119" s="75"/>
      <c r="G119" s="76"/>
      <c r="H119" s="75"/>
      <c r="I119" s="178" t="str">
        <f t="shared" si="2"/>
        <v/>
      </c>
      <c r="J119" s="75"/>
      <c r="K119" s="75"/>
      <c r="L119" s="298"/>
    </row>
    <row r="120" spans="4:12" x14ac:dyDescent="0.2">
      <c r="D120" s="88">
        <v>94</v>
      </c>
      <c r="E120" s="74"/>
      <c r="F120" s="75"/>
      <c r="G120" s="76"/>
      <c r="H120" s="75"/>
      <c r="I120" s="178" t="str">
        <f t="shared" si="2"/>
        <v/>
      </c>
      <c r="J120" s="75"/>
      <c r="K120" s="75"/>
      <c r="L120" s="298"/>
    </row>
    <row r="121" spans="4:12" x14ac:dyDescent="0.2">
      <c r="D121" s="88">
        <v>95</v>
      </c>
      <c r="E121" s="74"/>
      <c r="F121" s="75"/>
      <c r="G121" s="76"/>
      <c r="H121" s="75"/>
      <c r="I121" s="178" t="str">
        <f t="shared" si="2"/>
        <v/>
      </c>
      <c r="J121" s="75"/>
      <c r="K121" s="75"/>
      <c r="L121" s="298"/>
    </row>
    <row r="122" spans="4:12" x14ac:dyDescent="0.2">
      <c r="D122" s="88">
        <v>96</v>
      </c>
      <c r="E122" s="74"/>
      <c r="F122" s="75"/>
      <c r="G122" s="76"/>
      <c r="H122" s="75"/>
      <c r="I122" s="178" t="str">
        <f t="shared" si="2"/>
        <v/>
      </c>
      <c r="J122" s="75"/>
      <c r="K122" s="75"/>
      <c r="L122" s="298"/>
    </row>
    <row r="123" spans="4:12" x14ac:dyDescent="0.2">
      <c r="D123" s="88">
        <v>97</v>
      </c>
      <c r="E123" s="74"/>
      <c r="F123" s="75"/>
      <c r="G123" s="76"/>
      <c r="H123" s="75"/>
      <c r="I123" s="178" t="str">
        <f t="shared" si="2"/>
        <v/>
      </c>
      <c r="J123" s="75"/>
      <c r="K123" s="75"/>
      <c r="L123" s="298"/>
    </row>
    <row r="124" spans="4:12" x14ac:dyDescent="0.2">
      <c r="D124" s="88">
        <v>98</v>
      </c>
      <c r="E124" s="74"/>
      <c r="F124" s="75"/>
      <c r="G124" s="76"/>
      <c r="H124" s="75"/>
      <c r="I124" s="178" t="str">
        <f t="shared" si="2"/>
        <v/>
      </c>
      <c r="J124" s="75"/>
      <c r="K124" s="75"/>
      <c r="L124" s="298"/>
    </row>
    <row r="125" spans="4:12" x14ac:dyDescent="0.2">
      <c r="D125" s="88">
        <v>99</v>
      </c>
      <c r="E125" s="74"/>
      <c r="F125" s="75"/>
      <c r="G125" s="76"/>
      <c r="H125" s="75"/>
      <c r="I125" s="178" t="str">
        <f>IF(OR(F125="",G125=""),"",1-F125-G125)</f>
        <v/>
      </c>
      <c r="J125" s="75"/>
      <c r="K125" s="75"/>
      <c r="L125" s="298"/>
    </row>
    <row r="126" spans="4:12" ht="13.5" thickBot="1" x14ac:dyDescent="0.25">
      <c r="D126" s="196">
        <v>100</v>
      </c>
      <c r="E126" s="197"/>
      <c r="F126" s="198"/>
      <c r="G126" s="199"/>
      <c r="H126" s="198"/>
      <c r="I126" s="179" t="str">
        <f>IF(OR(F126="",G126=""),"",1-F126-G126)</f>
        <v/>
      </c>
      <c r="J126" s="198"/>
      <c r="K126" s="198"/>
      <c r="L126" s="299"/>
    </row>
  </sheetData>
  <sheetProtection algorithmName="SHA-512" hashValue="G4lfJKnzVyoZlwzjc4CvRnhMuygOuqfoHppO+bCoy5ZaAadN/1Opz724nYsc9Vmk1aIqm2lw+fuiydwVKRE/Aw==" saltValue="a91JP8ttNXuAo/BpqRVLnw==" spinCount="100000" sheet="1" objects="1" scenarios="1"/>
  <mergeCells count="4">
    <mergeCell ref="E19:K19"/>
    <mergeCell ref="D12:I13"/>
    <mergeCell ref="E17:K17"/>
    <mergeCell ref="E18:K18"/>
  </mergeCells>
  <phoneticPr fontId="0" type="noConversion"/>
  <conditionalFormatting sqref="F27:H126 J27:L126">
    <cfRule type="cellIs" dxfId="5" priority="1" stopIfTrue="1" operator="notBetween">
      <formula>0</formula>
      <formula>1</formula>
    </cfRule>
  </conditionalFormatting>
  <conditionalFormatting sqref="I27:I126">
    <cfRule type="cellIs" dxfId="4" priority="2" stopIfTrue="1" operator="notBetween">
      <formula>0</formula>
      <formula>1</formula>
    </cfRule>
  </conditionalFormatting>
  <dataValidations count="3">
    <dataValidation type="decimal" allowBlank="1" showInputMessage="1" showErrorMessage="1" error="The value must be between 0 and 0.5" sqref="F27:F126" xr:uid="{00000000-0002-0000-0500-000000000000}">
      <formula1>0</formula1>
      <formula2>0.5</formula2>
    </dataValidation>
    <dataValidation type="decimal" allowBlank="1" showInputMessage="1" showErrorMessage="1" error="The value must be between 0.1 and 0.8" sqref="G27:H126" xr:uid="{00000000-0002-0000-0500-000001000000}">
      <formula1>0.1</formula1>
      <formula2>0.8</formula2>
    </dataValidation>
    <dataValidation type="decimal" allowBlank="1" showInputMessage="1" showErrorMessage="1" error="The value must be between 0 and 1" sqref="I27 J27:L126" xr:uid="{00000000-0002-0000-0500-000002000000}">
      <formula1>0</formula1>
      <formula2>1</formula2>
    </dataValidation>
  </dataValidations>
  <pageMargins left="0.43307086614173229" right="0.74803149606299213" top="0.62992125984251968" bottom="0.98425196850393704" header="0.51181102362204722" footer="0.51181102362204722"/>
  <pageSetup paperSize="9" scale="76" fitToHeight="2" orientation="portrait" r:id="rId1"/>
  <headerFooter alignWithMargins="0">
    <oddFooter>&amp;LEN13363-1&amp;R&amp;P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56"/>
    <pageSetUpPr fitToPage="1"/>
  </sheetPr>
  <dimension ref="D1:AG133"/>
  <sheetViews>
    <sheetView showGridLines="0" showRowColHeaders="0" workbookViewId="0">
      <pane ySplit="33" topLeftCell="A34" activePane="bottomLeft" state="frozen"/>
      <selection pane="bottomLeft" activeCell="U15" sqref="U15"/>
    </sheetView>
  </sheetViews>
  <sheetFormatPr defaultRowHeight="12.75" x14ac:dyDescent="0.2"/>
  <cols>
    <col min="1" max="1" width="2.85546875" style="78" customWidth="1"/>
    <col min="2" max="2" width="2.140625" style="78" customWidth="1"/>
    <col min="3" max="3" width="1.7109375" style="78" customWidth="1"/>
    <col min="4" max="4" width="5.42578125" style="78" customWidth="1"/>
    <col min="5" max="5" width="3.28515625" style="78" customWidth="1"/>
    <col min="6" max="6" width="8.7109375" style="78" customWidth="1"/>
    <col min="7" max="7" width="12.7109375" style="78" customWidth="1"/>
    <col min="8" max="14" width="5.7109375" style="78" customWidth="1"/>
    <col min="15" max="15" width="7.7109375" style="78" customWidth="1"/>
    <col min="16" max="16" width="7.85546875" style="78" customWidth="1"/>
    <col min="17" max="17" width="8.7109375" style="78" customWidth="1"/>
    <col min="18" max="18" width="7.85546875" style="78" customWidth="1"/>
    <col min="19" max="19" width="8.7109375" style="78" customWidth="1"/>
    <col min="20" max="20" width="7.85546875" style="78" customWidth="1"/>
    <col min="21" max="21" width="8.7109375" style="78" customWidth="1"/>
    <col min="22" max="22" width="7.85546875" style="78" customWidth="1"/>
    <col min="23" max="23" width="8.7109375" style="78" customWidth="1"/>
    <col min="24" max="24" width="3.85546875" style="78" customWidth="1"/>
    <col min="25" max="25" width="8" style="78" bestFit="1" customWidth="1"/>
    <col min="26" max="26" width="8.42578125" style="78" bestFit="1" customWidth="1"/>
    <col min="27" max="27" width="9.140625" style="78" bestFit="1"/>
    <col min="28" max="29" width="11.85546875" style="78" customWidth="1"/>
    <col min="30" max="35" width="0" style="78" hidden="1" customWidth="1"/>
    <col min="36" max="16384" width="9.140625" style="78"/>
  </cols>
  <sheetData>
    <row r="1" spans="4:23" ht="0.95" customHeight="1" x14ac:dyDescent="0.2"/>
    <row r="2" spans="4:23" ht="0.95" customHeight="1" x14ac:dyDescent="0.2"/>
    <row r="3" spans="4:23" ht="0.95" customHeight="1" x14ac:dyDescent="0.2"/>
    <row r="4" spans="4:23" ht="0.95" customHeight="1" x14ac:dyDescent="0.2"/>
    <row r="5" spans="4:23" ht="0.95" customHeight="1" x14ac:dyDescent="0.2"/>
    <row r="6" spans="4:23" ht="0.95" customHeight="1" x14ac:dyDescent="0.2"/>
    <row r="7" spans="4:23" ht="0.95" customHeight="1" x14ac:dyDescent="0.2"/>
    <row r="9" spans="4:23" ht="33.75" customHeight="1" x14ac:dyDescent="0.2">
      <c r="D9" s="380" t="s">
        <v>120</v>
      </c>
      <c r="E9" s="381"/>
      <c r="F9" s="381"/>
      <c r="G9" s="381"/>
      <c r="H9" s="381"/>
      <c r="I9" s="381"/>
      <c r="J9" s="381"/>
      <c r="K9" s="381"/>
      <c r="L9" s="381"/>
      <c r="M9" s="381"/>
      <c r="N9" s="381"/>
      <c r="O9" s="381"/>
      <c r="P9" s="381"/>
      <c r="Q9" s="381"/>
      <c r="R9" s="237"/>
      <c r="S9" s="237"/>
      <c r="T9" s="237"/>
      <c r="U9" s="237"/>
      <c r="V9" s="237"/>
      <c r="W9" s="237"/>
    </row>
    <row r="10" spans="4:23" ht="13.5" customHeight="1" x14ac:dyDescent="0.2">
      <c r="D10" s="79"/>
    </row>
    <row r="11" spans="4:23" ht="12.75" customHeight="1" x14ac:dyDescent="0.2">
      <c r="D11" s="150" t="s">
        <v>10</v>
      </c>
      <c r="F11" s="128" t="s">
        <v>15</v>
      </c>
      <c r="G11" s="91" t="s">
        <v>135</v>
      </c>
      <c r="H11" s="91"/>
      <c r="I11" s="91"/>
      <c r="J11" s="91"/>
      <c r="K11" s="91"/>
      <c r="L11" s="91"/>
      <c r="M11" s="91"/>
      <c r="N11" s="91"/>
      <c r="O11" s="80"/>
      <c r="P11" s="80"/>
      <c r="R11" s="80"/>
      <c r="T11" s="80"/>
      <c r="V11" s="80"/>
    </row>
    <row r="12" spans="4:23" ht="3.75" customHeight="1" x14ac:dyDescent="0.2">
      <c r="D12" s="81"/>
      <c r="F12" s="80"/>
      <c r="G12" s="80"/>
      <c r="H12" s="80"/>
      <c r="I12" s="80"/>
      <c r="J12" s="80"/>
      <c r="K12" s="80"/>
      <c r="L12" s="80"/>
      <c r="M12" s="80"/>
      <c r="N12" s="80"/>
      <c r="O12" s="80"/>
      <c r="P12" s="80"/>
      <c r="R12" s="80"/>
      <c r="T12" s="80"/>
      <c r="V12" s="80"/>
    </row>
    <row r="13" spans="4:23" ht="12.75" customHeight="1" x14ac:dyDescent="0.2">
      <c r="D13" s="80"/>
      <c r="F13" s="80" t="s">
        <v>202</v>
      </c>
      <c r="G13" s="77">
        <v>1.1000000000000001</v>
      </c>
      <c r="H13" s="80" t="s">
        <v>136</v>
      </c>
      <c r="I13" s="80"/>
      <c r="J13" s="80"/>
      <c r="K13" s="80"/>
      <c r="L13" s="80"/>
      <c r="M13" s="80"/>
      <c r="N13" s="248" t="s">
        <v>252</v>
      </c>
      <c r="O13" s="80"/>
      <c r="P13" s="80"/>
      <c r="R13" s="80"/>
      <c r="T13" s="80"/>
      <c r="V13" s="80"/>
    </row>
    <row r="14" spans="4:23" ht="3.75" customHeight="1" x14ac:dyDescent="0.2">
      <c r="D14" s="82"/>
      <c r="F14" s="80"/>
      <c r="G14" s="83"/>
      <c r="H14" s="80"/>
      <c r="I14" s="80"/>
      <c r="J14" s="80"/>
      <c r="K14" s="80"/>
      <c r="L14" s="80"/>
      <c r="M14" s="80"/>
      <c r="N14" s="80"/>
      <c r="O14" s="80"/>
      <c r="P14" s="80"/>
      <c r="R14" s="80"/>
      <c r="T14" s="80"/>
      <c r="V14" s="80"/>
    </row>
    <row r="15" spans="4:23" ht="13.5" customHeight="1" x14ac:dyDescent="0.2">
      <c r="D15" s="80"/>
      <c r="F15" s="80" t="s">
        <v>203</v>
      </c>
      <c r="G15" s="173">
        <v>0.85</v>
      </c>
      <c r="H15" s="80" t="s">
        <v>137</v>
      </c>
      <c r="I15" s="80"/>
      <c r="J15" s="80"/>
      <c r="K15" s="80"/>
      <c r="L15" s="80"/>
      <c r="M15" s="80"/>
      <c r="N15" s="248" t="s">
        <v>252</v>
      </c>
      <c r="O15" s="80"/>
      <c r="P15" s="80"/>
      <c r="R15" s="80"/>
      <c r="T15" s="80"/>
      <c r="V15" s="80"/>
    </row>
    <row r="16" spans="4:23" ht="3.75" customHeight="1" x14ac:dyDescent="0.2">
      <c r="D16" s="80"/>
      <c r="F16" s="80"/>
      <c r="G16" s="80"/>
      <c r="H16" s="80"/>
      <c r="I16" s="80"/>
      <c r="J16" s="80"/>
      <c r="K16" s="80"/>
      <c r="L16" s="80"/>
      <c r="M16" s="80"/>
      <c r="N16" s="80"/>
      <c r="O16" s="80"/>
      <c r="P16" s="80"/>
      <c r="R16" s="80"/>
      <c r="T16" s="80"/>
      <c r="V16" s="80"/>
    </row>
    <row r="17" spans="4:33" ht="12.75" customHeight="1" x14ac:dyDescent="0.25">
      <c r="D17" s="80"/>
      <c r="F17" s="172" t="s">
        <v>177</v>
      </c>
      <c r="G17" s="173">
        <v>0.27</v>
      </c>
      <c r="H17" s="80" t="s">
        <v>181</v>
      </c>
      <c r="I17" s="80"/>
      <c r="J17" s="80"/>
      <c r="K17" s="80"/>
      <c r="L17" s="80"/>
      <c r="M17" s="80"/>
      <c r="N17" s="80"/>
      <c r="O17" s="80"/>
      <c r="P17" s="80"/>
      <c r="R17" s="80"/>
      <c r="T17" s="80"/>
      <c r="V17" s="80"/>
    </row>
    <row r="18" spans="4:33" ht="5.25" customHeight="1" x14ac:dyDescent="0.2">
      <c r="D18" s="80"/>
      <c r="F18" s="172"/>
      <c r="G18" s="172"/>
      <c r="H18" s="172"/>
      <c r="I18" s="172"/>
      <c r="J18" s="172"/>
      <c r="K18" s="80"/>
      <c r="L18" s="80"/>
      <c r="M18" s="80"/>
      <c r="N18" s="80"/>
      <c r="O18" s="80"/>
      <c r="P18" s="80"/>
      <c r="R18" s="80"/>
      <c r="T18" s="80"/>
      <c r="V18" s="80"/>
    </row>
    <row r="19" spans="4:33" ht="12.75" customHeight="1" x14ac:dyDescent="0.25">
      <c r="D19" s="80"/>
      <c r="F19" s="172" t="s">
        <v>178</v>
      </c>
      <c r="G19" s="173">
        <v>0.28999999999999998</v>
      </c>
      <c r="H19" s="80" t="s">
        <v>196</v>
      </c>
      <c r="I19" s="80"/>
      <c r="J19" s="80"/>
      <c r="K19" s="80"/>
      <c r="L19" s="80"/>
      <c r="M19" s="80"/>
      <c r="N19" s="80"/>
      <c r="O19" s="80"/>
      <c r="P19" s="80"/>
      <c r="R19" s="80"/>
      <c r="T19" s="80"/>
      <c r="V19" s="80"/>
    </row>
    <row r="20" spans="4:33" ht="5.25" customHeight="1" x14ac:dyDescent="0.2">
      <c r="D20" s="80"/>
      <c r="F20" s="172"/>
      <c r="G20" s="172"/>
      <c r="H20" s="172"/>
      <c r="I20" s="172"/>
      <c r="J20" s="172"/>
      <c r="K20" s="80"/>
      <c r="L20" s="80"/>
      <c r="M20" s="80"/>
      <c r="N20" s="80"/>
      <c r="O20" s="80"/>
      <c r="P20" s="80"/>
      <c r="R20" s="80"/>
      <c r="T20" s="80"/>
      <c r="V20" s="80"/>
    </row>
    <row r="21" spans="4:33" ht="12.75" customHeight="1" x14ac:dyDescent="0.25">
      <c r="D21" s="80"/>
      <c r="F21" s="172" t="s">
        <v>179</v>
      </c>
      <c r="G21" s="173">
        <v>0.38</v>
      </c>
      <c r="H21" s="80" t="s">
        <v>196</v>
      </c>
      <c r="I21" s="80"/>
      <c r="J21" s="80"/>
      <c r="K21" s="80"/>
      <c r="L21" s="80"/>
      <c r="M21" s="80"/>
      <c r="N21" s="80"/>
      <c r="O21" s="80"/>
      <c r="P21" s="80"/>
      <c r="R21" s="80"/>
      <c r="T21" s="80"/>
      <c r="V21" s="80"/>
    </row>
    <row r="22" spans="4:33" ht="3.75" customHeight="1" x14ac:dyDescent="0.2">
      <c r="D22" s="80"/>
      <c r="F22" s="80"/>
      <c r="G22" s="80"/>
      <c r="H22" s="80"/>
      <c r="I22" s="80"/>
      <c r="J22" s="80"/>
      <c r="K22" s="80"/>
      <c r="L22" s="80"/>
      <c r="M22" s="80"/>
      <c r="N22" s="80"/>
      <c r="O22" s="80"/>
      <c r="P22" s="80"/>
      <c r="R22" s="80"/>
      <c r="T22" s="80"/>
      <c r="V22" s="80"/>
    </row>
    <row r="23" spans="4:33" ht="12.75" customHeight="1" x14ac:dyDescent="0.25">
      <c r="D23" s="80"/>
      <c r="F23" s="172" t="s">
        <v>121</v>
      </c>
      <c r="G23" s="173">
        <v>0.27</v>
      </c>
      <c r="H23" s="80" t="s">
        <v>123</v>
      </c>
      <c r="I23" s="80"/>
      <c r="J23" s="80"/>
      <c r="K23" s="80"/>
      <c r="L23" s="80"/>
      <c r="M23" s="80"/>
      <c r="N23" s="80"/>
      <c r="O23" s="80"/>
      <c r="P23" s="80"/>
      <c r="R23" s="80"/>
      <c r="T23" s="80"/>
      <c r="V23" s="80"/>
    </row>
    <row r="24" spans="4:33" ht="5.25" customHeight="1" x14ac:dyDescent="0.2">
      <c r="D24" s="80"/>
      <c r="F24" s="172"/>
      <c r="G24" s="172"/>
      <c r="H24" s="172"/>
      <c r="I24" s="172"/>
      <c r="J24" s="172"/>
      <c r="K24" s="80"/>
      <c r="L24" s="80"/>
      <c r="M24" s="80"/>
      <c r="N24" s="80"/>
      <c r="O24" s="80"/>
      <c r="P24" s="80"/>
      <c r="R24" s="80"/>
      <c r="T24" s="80"/>
      <c r="V24" s="80"/>
    </row>
    <row r="25" spans="4:33" ht="12.75" customHeight="1" x14ac:dyDescent="0.25">
      <c r="D25" s="80"/>
      <c r="F25" s="172" t="s">
        <v>122</v>
      </c>
      <c r="G25" s="173">
        <v>0.28999999999999998</v>
      </c>
      <c r="H25" s="80" t="s">
        <v>124</v>
      </c>
      <c r="I25" s="80"/>
      <c r="J25" s="80"/>
      <c r="K25" s="80"/>
      <c r="L25" s="80"/>
      <c r="M25" s="80"/>
      <c r="N25" s="80"/>
      <c r="O25" s="80"/>
      <c r="P25" s="80"/>
      <c r="R25" s="80"/>
      <c r="T25" s="80"/>
      <c r="V25" s="80"/>
    </row>
    <row r="26" spans="4:33" ht="5.25" customHeight="1" x14ac:dyDescent="0.2">
      <c r="D26" s="80"/>
      <c r="F26" s="172"/>
      <c r="G26" s="172"/>
      <c r="H26" s="172"/>
      <c r="I26" s="172"/>
      <c r="J26" s="172"/>
      <c r="K26" s="80"/>
      <c r="L26" s="80"/>
      <c r="M26" s="80"/>
      <c r="N26" s="80"/>
      <c r="O26" s="80"/>
      <c r="P26" s="80"/>
      <c r="R26" s="80"/>
      <c r="T26" s="80"/>
      <c r="V26" s="80"/>
    </row>
    <row r="27" spans="4:33" ht="12.75" customHeight="1" x14ac:dyDescent="0.25">
      <c r="D27" s="80"/>
      <c r="F27" s="172" t="s">
        <v>180</v>
      </c>
      <c r="G27" s="173">
        <v>0.38</v>
      </c>
      <c r="H27" s="80" t="s">
        <v>124</v>
      </c>
      <c r="I27" s="80"/>
      <c r="J27" s="80"/>
      <c r="K27" s="80"/>
      <c r="L27" s="80"/>
      <c r="M27" s="80"/>
      <c r="N27" s="80"/>
      <c r="O27" s="80"/>
      <c r="P27" s="80"/>
      <c r="R27" s="80"/>
      <c r="T27" s="80"/>
      <c r="V27" s="80"/>
    </row>
    <row r="28" spans="4:33" ht="13.5" customHeight="1" x14ac:dyDescent="0.2">
      <c r="D28" s="385" t="s">
        <v>195</v>
      </c>
      <c r="E28" s="386"/>
      <c r="F28" s="386"/>
      <c r="G28" s="386"/>
      <c r="H28" s="386"/>
      <c r="I28" s="386"/>
      <c r="J28" s="386"/>
      <c r="K28" s="386"/>
      <c r="L28" s="386"/>
      <c r="M28" s="386"/>
      <c r="N28" s="386"/>
      <c r="O28" s="386"/>
      <c r="P28" s="386"/>
      <c r="Q28" s="386"/>
      <c r="R28" s="238"/>
      <c r="S28" s="238"/>
      <c r="T28" s="238"/>
      <c r="U28" s="238"/>
      <c r="V28" s="238"/>
      <c r="W28" s="238"/>
    </row>
    <row r="29" spans="4:33" ht="84" customHeight="1" x14ac:dyDescent="0.2">
      <c r="D29" s="386"/>
      <c r="E29" s="386"/>
      <c r="F29" s="386"/>
      <c r="G29" s="386"/>
      <c r="H29" s="386"/>
      <c r="I29" s="386"/>
      <c r="J29" s="386"/>
      <c r="K29" s="386"/>
      <c r="L29" s="386"/>
      <c r="M29" s="386"/>
      <c r="N29" s="386"/>
      <c r="O29" s="386"/>
      <c r="P29" s="386"/>
      <c r="Q29" s="386"/>
      <c r="R29" s="238"/>
      <c r="S29" s="238"/>
      <c r="T29" s="238"/>
      <c r="U29" s="238"/>
      <c r="V29" s="238"/>
      <c r="W29" s="238"/>
    </row>
    <row r="30" spans="4:33" ht="13.5" thickBot="1" x14ac:dyDescent="0.25">
      <c r="E30" s="84"/>
      <c r="F30" s="84"/>
      <c r="G30" s="84"/>
      <c r="H30" s="253"/>
      <c r="I30" s="253"/>
      <c r="J30" s="253"/>
      <c r="K30" s="253"/>
      <c r="L30" s="253"/>
      <c r="M30" s="253"/>
      <c r="N30" s="253"/>
    </row>
    <row r="31" spans="4:33" ht="17.25" thickBot="1" x14ac:dyDescent="0.35">
      <c r="D31" s="85"/>
      <c r="E31" s="86"/>
      <c r="F31" s="86"/>
      <c r="G31" s="86"/>
      <c r="H31" s="86"/>
      <c r="I31" s="86"/>
      <c r="J31" s="86"/>
      <c r="K31" s="86"/>
      <c r="L31" s="86"/>
      <c r="M31" s="86"/>
      <c r="N31" s="86"/>
      <c r="O31" s="382" t="s">
        <v>197</v>
      </c>
      <c r="P31" s="383"/>
      <c r="Q31" s="384"/>
      <c r="R31" s="393" t="s">
        <v>198</v>
      </c>
      <c r="S31" s="394"/>
      <c r="T31" s="382" t="s">
        <v>182</v>
      </c>
      <c r="U31" s="394"/>
      <c r="V31" s="393" t="s">
        <v>199</v>
      </c>
      <c r="W31" s="394"/>
      <c r="Y31" s="382" t="s">
        <v>249</v>
      </c>
      <c r="Z31" s="383"/>
      <c r="AA31" s="384"/>
    </row>
    <row r="32" spans="4:33" ht="13.5" customHeight="1" x14ac:dyDescent="0.25">
      <c r="D32" s="140" t="s">
        <v>30</v>
      </c>
      <c r="E32" s="387" t="s">
        <v>63</v>
      </c>
      <c r="F32" s="388"/>
      <c r="G32" s="389"/>
      <c r="H32" s="151" t="s">
        <v>27</v>
      </c>
      <c r="I32" s="152" t="s">
        <v>28</v>
      </c>
      <c r="J32" s="152" t="s">
        <v>172</v>
      </c>
      <c r="K32" s="151" t="s">
        <v>29</v>
      </c>
      <c r="L32" s="151" t="s">
        <v>118</v>
      </c>
      <c r="M32" s="151" t="s">
        <v>119</v>
      </c>
      <c r="N32" s="246" t="s">
        <v>173</v>
      </c>
      <c r="O32" s="174" t="s">
        <v>66</v>
      </c>
      <c r="P32" s="249" t="s">
        <v>67</v>
      </c>
      <c r="Q32" s="251" t="s">
        <v>127</v>
      </c>
      <c r="R32" s="174" t="s">
        <v>66</v>
      </c>
      <c r="S32" s="249" t="s">
        <v>67</v>
      </c>
      <c r="T32" s="174" t="s">
        <v>66</v>
      </c>
      <c r="U32" s="249" t="s">
        <v>67</v>
      </c>
      <c r="V32" s="174" t="s">
        <v>66</v>
      </c>
      <c r="W32" s="278" t="s">
        <v>67</v>
      </c>
      <c r="Y32" s="174" t="s">
        <v>66</v>
      </c>
      <c r="Z32" s="249" t="s">
        <v>67</v>
      </c>
      <c r="AA32" s="343" t="s">
        <v>127</v>
      </c>
      <c r="AF32" s="300" t="s">
        <v>157</v>
      </c>
      <c r="AG32" s="301">
        <v>5</v>
      </c>
    </row>
    <row r="33" spans="4:33" ht="13.5" thickBot="1" x14ac:dyDescent="0.25">
      <c r="D33" s="141" t="s">
        <v>35</v>
      </c>
      <c r="E33" s="390"/>
      <c r="F33" s="391"/>
      <c r="G33" s="392"/>
      <c r="H33" s="142"/>
      <c r="I33" s="143"/>
      <c r="J33" s="143"/>
      <c r="K33" s="142"/>
      <c r="L33" s="234"/>
      <c r="M33" s="142"/>
      <c r="N33" s="235"/>
      <c r="O33" s="175" t="s">
        <v>126</v>
      </c>
      <c r="P33" s="250" t="s">
        <v>125</v>
      </c>
      <c r="Q33" s="252" t="s">
        <v>126</v>
      </c>
      <c r="R33" s="175" t="s">
        <v>126</v>
      </c>
      <c r="S33" s="250" t="s">
        <v>125</v>
      </c>
      <c r="T33" s="175" t="s">
        <v>126</v>
      </c>
      <c r="U33" s="250" t="s">
        <v>125</v>
      </c>
      <c r="V33" s="175" t="s">
        <v>126</v>
      </c>
      <c r="W33" s="279" t="s">
        <v>125</v>
      </c>
      <c r="Y33" s="341" t="s">
        <v>126</v>
      </c>
      <c r="Z33" s="342" t="s">
        <v>125</v>
      </c>
      <c r="AA33" s="340" t="s">
        <v>126</v>
      </c>
      <c r="AF33" s="302" t="s">
        <v>240</v>
      </c>
      <c r="AG33" s="303">
        <v>10</v>
      </c>
    </row>
    <row r="34" spans="4:33" ht="16.5" customHeight="1" x14ac:dyDescent="0.2">
      <c r="D34" s="230">
        <f>'Solar prot device - data'!D27</f>
        <v>1</v>
      </c>
      <c r="E34" s="231" t="str">
        <f>IF('Solar prot device - data'!E27&lt;&gt;"",G$11&amp;" + "&amp;'Solar prot device - data'!E27,"")</f>
        <v>Glazing Z + Opaque - White</v>
      </c>
      <c r="F34" s="232"/>
      <c r="G34" s="232"/>
      <c r="H34" s="280">
        <f>IF('Solar prot device - data'!F27&lt;&gt;"",'Solar prot device - data'!F27,"")</f>
        <v>0</v>
      </c>
      <c r="I34" s="280">
        <f>IF('Solar prot device - data'!G27&lt;&gt;"",'Solar prot device - data'!G27,"")</f>
        <v>0.7</v>
      </c>
      <c r="J34" s="280">
        <f>IF('Solar prot device - data'!H27&lt;&gt;"",'Solar prot device - data'!H27,"")</f>
        <v>0.7</v>
      </c>
      <c r="K34" s="280">
        <f>IF('Solar prot device - data'!I27&lt;&gt;"",'Solar prot device - data'!I27,"")</f>
        <v>0.30000000000000004</v>
      </c>
      <c r="L34" s="280">
        <f>IF('Solar prot device - data'!J27&lt;&gt;"",'Solar prot device - data'!J27,"")</f>
        <v>0</v>
      </c>
      <c r="M34" s="280">
        <f>IF('Solar prot device - data'!K27&lt;&gt;"",'Solar prot device - data'!K27,"")</f>
        <v>0.7</v>
      </c>
      <c r="N34" s="307">
        <f>IF('Solar prot device - data'!L27&lt;&gt;"",'Solar prot device - data'!L27,"")</f>
        <v>0.7</v>
      </c>
      <c r="O34" s="211">
        <f>IF(AND(H34&lt;&gt;"",I34&lt;&gt;"",$G$13&lt;&gt;"",$G$15&lt;&gt;""),H34*$G$15+K34*$AG$36/$AG$33+H34*(1-$G$15)*$AG$36/$AG$32,"")</f>
        <v>2.4812030075187973E-2</v>
      </c>
      <c r="P34" s="310">
        <f>IF(AND(H34&lt;&gt;"",I34&lt;&gt;"",$G$13&lt;&gt;"",$G$15&lt;&gt;""),$G$15*(1-$G$15*I34-K34*$AG$37/$AG$34),"")</f>
        <v>0.33523070739549843</v>
      </c>
      <c r="Q34" s="271">
        <f>IF(AND(H34&lt;&gt;"",I34&lt;&gt;"",$G$13&lt;&gt;"",$G$15&lt;&gt;""),$G$15*H34+$G$15*(K34+(1-$G$15)*I34)*$AG$38/$AG$35,"")</f>
        <v>9.2359756097560974E-2</v>
      </c>
      <c r="R34" s="211">
        <f>IF(AND(H34&lt;&gt;"",J34&lt;&gt;"",$G$17&lt;&gt;"",$G$19&lt;&gt;""),$G$17*H34/(1-$G$19*J34),"")</f>
        <v>0</v>
      </c>
      <c r="S34" s="213">
        <f>IF(AND(H34&lt;&gt;"",I34&lt;&gt;"",$G$17&lt;&gt;"",$G$21&lt;&gt;""),$G$17*H34/(1-$G$21*I34),"")</f>
        <v>0</v>
      </c>
      <c r="T34" s="211">
        <f>IF(AND(O34&lt;&gt;"", R34&lt;&gt;""),O34-R34,"")</f>
        <v>2.4812030075187973E-2</v>
      </c>
      <c r="U34" s="213">
        <f>IF(AND(P34&lt;&gt;"", S34&lt;&gt;""),P34-S34,"")</f>
        <v>0.33523070739549843</v>
      </c>
      <c r="V34" s="211">
        <f>IF(AND(L34&lt;&gt;"",N34&lt;&gt;"",$G$23&lt;&gt;"",$G$25&lt;&gt;""),$G$23*L34/(1-$G$25*N34),"")</f>
        <v>0</v>
      </c>
      <c r="W34" s="213">
        <f>IF(AND(L34&lt;&gt;"",M34&lt;&gt;"",$G$23&lt;&gt;"",$G$27&lt;&gt;""),$G$23*L34/(1-$G$27*M34),"")</f>
        <v>0</v>
      </c>
      <c r="Y34" s="270">
        <f>IF(AND(O34&lt;&gt;"",$G$15&lt;&gt;""),O34/$G$15,"")</f>
        <v>2.9190623617868203E-2</v>
      </c>
      <c r="Z34" s="212">
        <f>IF(AND(P34&lt;&gt;"",$G$15&lt;&gt;""),P34/$G$15,"")</f>
        <v>0.39438906752411579</v>
      </c>
      <c r="AA34" s="271">
        <f>IF(AND(Q34&lt;&gt;"",$G$15&lt;&gt;""),Q34/$G$15,"")</f>
        <v>0.10865853658536585</v>
      </c>
      <c r="AF34" s="302" t="s">
        <v>241</v>
      </c>
      <c r="AG34" s="303">
        <v>30</v>
      </c>
    </row>
    <row r="35" spans="4:33" x14ac:dyDescent="0.2">
      <c r="D35" s="180">
        <f>'Solar prot device - data'!D28</f>
        <v>2</v>
      </c>
      <c r="E35" s="181" t="str">
        <f>IF('Solar prot device - data'!E28&lt;&gt;"",G$11&amp;" + "&amp;'Solar prot device - data'!E28,"")</f>
        <v>Glazing Z + Opaque - Pastel</v>
      </c>
      <c r="F35" s="182"/>
      <c r="G35" s="182"/>
      <c r="H35" s="247">
        <f>IF('Solar prot device - data'!F28&lt;&gt;"",'Solar prot device - data'!F28,"")</f>
        <v>0</v>
      </c>
      <c r="I35" s="247">
        <f>IF('Solar prot device - data'!G28&lt;&gt;"",'Solar prot device - data'!G28,"")</f>
        <v>0.5</v>
      </c>
      <c r="J35" s="247">
        <f>IF('Solar prot device - data'!H28&lt;&gt;"",'Solar prot device - data'!H28,"")</f>
        <v>0.5</v>
      </c>
      <c r="K35" s="247">
        <f>IF('Solar prot device - data'!I28&lt;&gt;"",'Solar prot device - data'!I28,"")</f>
        <v>0.5</v>
      </c>
      <c r="L35" s="247">
        <f>IF('Solar prot device - data'!J28&lt;&gt;"",'Solar prot device - data'!J28,"")</f>
        <v>0</v>
      </c>
      <c r="M35" s="247">
        <f>IF('Solar prot device - data'!K28&lt;&gt;"",'Solar prot device - data'!K28,"")</f>
        <v>0.5</v>
      </c>
      <c r="N35" s="308">
        <f>IF('Solar prot device - data'!L28&lt;&gt;"",'Solar prot device - data'!L28,"")</f>
        <v>0.5</v>
      </c>
      <c r="O35" s="210">
        <f>IF(AND(H35&lt;&gt;"",I35&lt;&gt;"",$G$13&lt;&gt;"",$G$15&lt;&gt;""),H35*$G$15+K35*$AG$36/$AG$33+H35*(1-$G$15)*$AG$36/$AG$32,"")</f>
        <v>4.1353383458646614E-2</v>
      </c>
      <c r="P35" s="311">
        <f t="shared" ref="P35:P98" si="0">IF(AND(H35&lt;&gt;"",I35&lt;&gt;"",$G$13&lt;&gt;"",$G$15&lt;&gt;""),$G$15*(1-$G$15*I35-K35*$AG$37/$AG$34),"")</f>
        <v>0.47371784565916392</v>
      </c>
      <c r="Q35" s="186">
        <f t="shared" ref="Q35:Q98" si="1">IF(AND(H35&lt;&gt;"",I35&lt;&gt;"",$G$13&lt;&gt;"",$G$15&lt;&gt;""),$G$15*H35+$G$15*(K35+(1-$G$15)*I35)*$AG$38/$AG$35,"")</f>
        <v>0.13112804878048781</v>
      </c>
      <c r="R35" s="210">
        <f t="shared" ref="R35:R98" si="2">IF(AND(H35&lt;&gt;"",J35&lt;&gt;"",$G$17&lt;&gt;"",$G$19&lt;&gt;""),$G$17*H35/(1-$G$19*J35),"")</f>
        <v>0</v>
      </c>
      <c r="S35" s="214">
        <f t="shared" ref="S35:S98" si="3">IF(AND(H35&lt;&gt;"",I35&lt;&gt;"",$G$17&lt;&gt;"",$G$21&lt;&gt;""),$G$17*H35/(1-$G$21*I35),"")</f>
        <v>0</v>
      </c>
      <c r="T35" s="210">
        <f t="shared" ref="T35:T98" si="4">IF(AND(O35&lt;&gt;"", R35&lt;&gt;""),O35-R35,"")</f>
        <v>4.1353383458646614E-2</v>
      </c>
      <c r="U35" s="214">
        <f t="shared" ref="U35:U98" si="5">IF(AND(P35&lt;&gt;"", S35&lt;&gt;""),P35-S35,"")</f>
        <v>0.47371784565916392</v>
      </c>
      <c r="V35" s="210">
        <f t="shared" ref="V35:V98" si="6">IF(AND(L35&lt;&gt;"",N35&lt;&gt;"",$G$23&lt;&gt;"",$G$25&lt;&gt;""),$G$23*L35/(1-$G$25*N35),"")</f>
        <v>0</v>
      </c>
      <c r="W35" s="214">
        <f t="shared" ref="W35:W98" si="7">IF(AND(L35&lt;&gt;"",M35&lt;&gt;"",$G$23&lt;&gt;"",$G$27&lt;&gt;""),$G$23*L35/(1-$G$27*M35),"")</f>
        <v>0</v>
      </c>
      <c r="Y35" s="184">
        <f t="shared" ref="Y35:Y45" si="8">IF(AND(O35&lt;&gt;"",$G$15&lt;&gt;""),O35/$G$15,"")</f>
        <v>4.8651039363113664E-2</v>
      </c>
      <c r="Z35" s="185">
        <f t="shared" ref="Z35:Z46" si="9">IF(AND(P35&lt;&gt;"",$G$15&lt;&gt;""),P35/$G$15,"")</f>
        <v>0.55731511254019284</v>
      </c>
      <c r="AA35" s="186">
        <f t="shared" ref="AA35:AA46" si="10">IF(AND(Q35&lt;&gt;"",$G$15&lt;&gt;""),Q35/$G$15,"")</f>
        <v>0.15426829268292683</v>
      </c>
      <c r="AF35" s="302" t="s">
        <v>158</v>
      </c>
      <c r="AG35" s="303">
        <v>3</v>
      </c>
    </row>
    <row r="36" spans="4:33" x14ac:dyDescent="0.2">
      <c r="D36" s="180">
        <f>'Solar prot device - data'!D29</f>
        <v>3</v>
      </c>
      <c r="E36" s="181" t="str">
        <f>IF('Solar prot device - data'!E29&lt;&gt;"",G$11&amp;" + "&amp;'Solar prot device - data'!E29,"")</f>
        <v>Glazing Z + Opaque - Dark</v>
      </c>
      <c r="F36" s="182"/>
      <c r="G36" s="182"/>
      <c r="H36" s="247">
        <f>IF('Solar prot device - data'!F29&lt;&gt;"",'Solar prot device - data'!F29,"")</f>
        <v>0</v>
      </c>
      <c r="I36" s="247">
        <f>IF('Solar prot device - data'!G29&lt;&gt;"",'Solar prot device - data'!G29,"")</f>
        <v>0.3</v>
      </c>
      <c r="J36" s="247">
        <f>IF('Solar prot device - data'!H29&lt;&gt;"",'Solar prot device - data'!H29,"")</f>
        <v>0.3</v>
      </c>
      <c r="K36" s="247">
        <f>IF('Solar prot device - data'!I29&lt;&gt;"",'Solar prot device - data'!I29,"")</f>
        <v>0.7</v>
      </c>
      <c r="L36" s="247">
        <f>IF('Solar prot device - data'!J29&lt;&gt;"",'Solar prot device - data'!J29,"")</f>
        <v>0</v>
      </c>
      <c r="M36" s="247">
        <f>IF('Solar prot device - data'!K29&lt;&gt;"",'Solar prot device - data'!K29,"")</f>
        <v>0.3</v>
      </c>
      <c r="N36" s="308">
        <f>IF('Solar prot device - data'!L29&lt;&gt;"",'Solar prot device - data'!L29,"")</f>
        <v>0.3</v>
      </c>
      <c r="O36" s="210">
        <f t="shared" ref="O36:O99" si="11">IF(AND(H36&lt;&gt;"",I36&lt;&gt;"",$G$13&lt;&gt;"",$G$15&lt;&gt;""),H36*$G$15+K36*$AG$36/$AG$33+H36*(1-$G$15)*$AG$36/$AG$32,"")</f>
        <v>5.7894736842105256E-2</v>
      </c>
      <c r="P36" s="311">
        <f t="shared" si="0"/>
        <v>0.61220498392282952</v>
      </c>
      <c r="Q36" s="186">
        <f t="shared" si="1"/>
        <v>0.16989634146341462</v>
      </c>
      <c r="R36" s="210">
        <f t="shared" si="2"/>
        <v>0</v>
      </c>
      <c r="S36" s="214">
        <f t="shared" si="3"/>
        <v>0</v>
      </c>
      <c r="T36" s="210">
        <f t="shared" si="4"/>
        <v>5.7894736842105256E-2</v>
      </c>
      <c r="U36" s="214">
        <f t="shared" si="5"/>
        <v>0.61220498392282952</v>
      </c>
      <c r="V36" s="210">
        <f t="shared" si="6"/>
        <v>0</v>
      </c>
      <c r="W36" s="214">
        <f t="shared" si="7"/>
        <v>0</v>
      </c>
      <c r="Y36" s="184">
        <f t="shared" si="8"/>
        <v>6.8111455108359129E-2</v>
      </c>
      <c r="Z36" s="185">
        <f t="shared" si="9"/>
        <v>0.72024115755627005</v>
      </c>
      <c r="AA36" s="186">
        <f t="shared" si="10"/>
        <v>0.19987804878048779</v>
      </c>
      <c r="AF36" s="302" t="s">
        <v>159</v>
      </c>
      <c r="AG36" s="304">
        <f>1/(1/$G$13+1/$AG$32+1/$AG$33)</f>
        <v>0.82706766917293228</v>
      </c>
    </row>
    <row r="37" spans="4:33" x14ac:dyDescent="0.2">
      <c r="D37" s="180">
        <f>'Solar prot device - data'!D30</f>
        <v>4</v>
      </c>
      <c r="E37" s="181" t="str">
        <f>IF('Solar prot device - data'!E30&lt;&gt;"",G$11&amp;" + "&amp;'Solar prot device - data'!E30,"")</f>
        <v>Glazing Z + Opaque - Black</v>
      </c>
      <c r="F37" s="182"/>
      <c r="G37" s="182"/>
      <c r="H37" s="247">
        <f>IF('Solar prot device - data'!F30&lt;&gt;"",'Solar prot device - data'!F30,"")</f>
        <v>0</v>
      </c>
      <c r="I37" s="247">
        <f>IF('Solar prot device - data'!G30&lt;&gt;"",'Solar prot device - data'!G30,"")</f>
        <v>0.1</v>
      </c>
      <c r="J37" s="247">
        <f>IF('Solar prot device - data'!H30&lt;&gt;"",'Solar prot device - data'!H30,"")</f>
        <v>0.1</v>
      </c>
      <c r="K37" s="247">
        <f>IF('Solar prot device - data'!I30&lt;&gt;"",'Solar prot device - data'!I30,"")</f>
        <v>0.9</v>
      </c>
      <c r="L37" s="247">
        <f>IF('Solar prot device - data'!J30&lt;&gt;"",'Solar prot device - data'!J30,"")</f>
        <v>0</v>
      </c>
      <c r="M37" s="247">
        <f>IF('Solar prot device - data'!K30&lt;&gt;"",'Solar prot device - data'!K30,"")</f>
        <v>0.1</v>
      </c>
      <c r="N37" s="308">
        <f>IF('Solar prot device - data'!L30&lt;&gt;"",'Solar prot device - data'!L30,"")</f>
        <v>0.1</v>
      </c>
      <c r="O37" s="210">
        <f t="shared" si="11"/>
        <v>7.4436090225563911E-2</v>
      </c>
      <c r="P37" s="311">
        <f t="shared" si="0"/>
        <v>0.75069212218649517</v>
      </c>
      <c r="Q37" s="186">
        <f t="shared" si="1"/>
        <v>0.20866463414634148</v>
      </c>
      <c r="R37" s="210">
        <f t="shared" si="2"/>
        <v>0</v>
      </c>
      <c r="S37" s="214">
        <f t="shared" si="3"/>
        <v>0</v>
      </c>
      <c r="T37" s="210">
        <f t="shared" si="4"/>
        <v>7.4436090225563911E-2</v>
      </c>
      <c r="U37" s="214">
        <f t="shared" si="5"/>
        <v>0.75069212218649517</v>
      </c>
      <c r="V37" s="210">
        <f t="shared" si="6"/>
        <v>0</v>
      </c>
      <c r="W37" s="214">
        <f t="shared" si="7"/>
        <v>0</v>
      </c>
      <c r="Y37" s="184">
        <f t="shared" si="8"/>
        <v>8.75718708536046E-2</v>
      </c>
      <c r="Z37" s="185">
        <f t="shared" si="9"/>
        <v>0.88316720257234727</v>
      </c>
      <c r="AA37" s="186">
        <f t="shared" si="10"/>
        <v>0.2454878048780488</v>
      </c>
      <c r="AF37" s="302" t="s">
        <v>160</v>
      </c>
      <c r="AG37" s="304">
        <f>1/(1/$G$13+1/$AG$34)</f>
        <v>1.0610932475884245</v>
      </c>
    </row>
    <row r="38" spans="4:33" ht="13.5" thickBot="1" x14ac:dyDescent="0.25">
      <c r="D38" s="180">
        <f>'Solar prot device - data'!D31</f>
        <v>5</v>
      </c>
      <c r="E38" s="181" t="str">
        <f>IF('Solar prot device - data'!E31&lt;&gt;"",G$11&amp;" + "&amp;'Solar prot device - data'!E31,"")</f>
        <v>Glazing Z + Medium translucent - White</v>
      </c>
      <c r="F38" s="182"/>
      <c r="G38" s="182"/>
      <c r="H38" s="247">
        <f>IF('Solar prot device - data'!F31&lt;&gt;"",'Solar prot device - data'!F31,"")</f>
        <v>0.2</v>
      </c>
      <c r="I38" s="247">
        <f>IF('Solar prot device - data'!G31&lt;&gt;"",'Solar prot device - data'!G31,"")</f>
        <v>0.6</v>
      </c>
      <c r="J38" s="247">
        <f>IF('Solar prot device - data'!H31&lt;&gt;"",'Solar prot device - data'!H31,"")</f>
        <v>0.6</v>
      </c>
      <c r="K38" s="247">
        <f>IF('Solar prot device - data'!I31&lt;&gt;"",'Solar prot device - data'!I31,"")</f>
        <v>0.20000000000000007</v>
      </c>
      <c r="L38" s="247">
        <f>IF('Solar prot device - data'!J31&lt;&gt;"",'Solar prot device - data'!J31,"")</f>
        <v>0.2</v>
      </c>
      <c r="M38" s="247">
        <f>IF('Solar prot device - data'!K31&lt;&gt;"",'Solar prot device - data'!K31,"")</f>
        <v>0.6</v>
      </c>
      <c r="N38" s="308">
        <f>IF('Solar prot device - data'!L31&lt;&gt;"",'Solar prot device - data'!L31,"")</f>
        <v>0.6</v>
      </c>
      <c r="O38" s="210">
        <f t="shared" si="11"/>
        <v>0.19150375939849626</v>
      </c>
      <c r="P38" s="311">
        <f t="shared" si="0"/>
        <v>0.41048713826366556</v>
      </c>
      <c r="Q38" s="186">
        <f t="shared" si="1"/>
        <v>0.23613414634146346</v>
      </c>
      <c r="R38" s="210">
        <f t="shared" si="2"/>
        <v>6.5375302663438259E-2</v>
      </c>
      <c r="S38" s="214">
        <f t="shared" si="3"/>
        <v>6.9948186528497422E-2</v>
      </c>
      <c r="T38" s="210">
        <f t="shared" si="4"/>
        <v>0.12612845673505801</v>
      </c>
      <c r="U38" s="214">
        <f t="shared" si="5"/>
        <v>0.34053895173516813</v>
      </c>
      <c r="V38" s="210">
        <f t="shared" si="6"/>
        <v>6.5375302663438259E-2</v>
      </c>
      <c r="W38" s="214">
        <f t="shared" si="7"/>
        <v>6.9948186528497422E-2</v>
      </c>
      <c r="Y38" s="184">
        <f t="shared" si="8"/>
        <v>0.22529854046881914</v>
      </c>
      <c r="Z38" s="185">
        <f t="shared" si="9"/>
        <v>0.48292604501607717</v>
      </c>
      <c r="AA38" s="186">
        <f t="shared" si="10"/>
        <v>0.27780487804878057</v>
      </c>
      <c r="AF38" s="305" t="s">
        <v>161</v>
      </c>
      <c r="AG38" s="306">
        <f>1/(1/$G$13+1/$AG$35)</f>
        <v>0.80487804878048785</v>
      </c>
    </row>
    <row r="39" spans="4:33" x14ac:dyDescent="0.2">
      <c r="D39" s="180">
        <f>'Solar prot device - data'!D32</f>
        <v>6</v>
      </c>
      <c r="E39" s="181" t="str">
        <f>IF('Solar prot device - data'!E32&lt;&gt;"",G$11&amp;" + "&amp;'Solar prot device - data'!E32,"")</f>
        <v>Glazing Z + Medium translucent - Pastel</v>
      </c>
      <c r="F39" s="182"/>
      <c r="G39" s="182"/>
      <c r="H39" s="247">
        <f>IF('Solar prot device - data'!F32&lt;&gt;"",'Solar prot device - data'!F32,"")</f>
        <v>0.2</v>
      </c>
      <c r="I39" s="247">
        <f>IF('Solar prot device - data'!G32&lt;&gt;"",'Solar prot device - data'!G32,"")</f>
        <v>0.4</v>
      </c>
      <c r="J39" s="247">
        <f>IF('Solar prot device - data'!H32&lt;&gt;"",'Solar prot device - data'!H32,"")</f>
        <v>0.4</v>
      </c>
      <c r="K39" s="247">
        <f>IF('Solar prot device - data'!I32&lt;&gt;"",'Solar prot device - data'!I32,"")</f>
        <v>0.4</v>
      </c>
      <c r="L39" s="247">
        <f>IF('Solar prot device - data'!J32&lt;&gt;"",'Solar prot device - data'!J32,"")</f>
        <v>0.2</v>
      </c>
      <c r="M39" s="247">
        <f>IF('Solar prot device - data'!K32&lt;&gt;"",'Solar prot device - data'!K32,"")</f>
        <v>0.4</v>
      </c>
      <c r="N39" s="308">
        <f>IF('Solar prot device - data'!L32&lt;&gt;"",'Solar prot device - data'!L32,"")</f>
        <v>0.4</v>
      </c>
      <c r="O39" s="210">
        <f t="shared" si="11"/>
        <v>0.20804511278195489</v>
      </c>
      <c r="P39" s="311">
        <f t="shared" si="0"/>
        <v>0.54897427652733111</v>
      </c>
      <c r="Q39" s="186">
        <f t="shared" si="1"/>
        <v>0.27490243902439027</v>
      </c>
      <c r="R39" s="210">
        <f t="shared" si="2"/>
        <v>6.1085972850678738E-2</v>
      </c>
      <c r="S39" s="214">
        <f t="shared" si="3"/>
        <v>6.3679245283018882E-2</v>
      </c>
      <c r="T39" s="210">
        <f t="shared" si="4"/>
        <v>0.14695913993127616</v>
      </c>
      <c r="U39" s="214">
        <f t="shared" si="5"/>
        <v>0.48529503124431222</v>
      </c>
      <c r="V39" s="210">
        <f t="shared" si="6"/>
        <v>6.1085972850678738E-2</v>
      </c>
      <c r="W39" s="214">
        <f t="shared" si="7"/>
        <v>6.3679245283018882E-2</v>
      </c>
      <c r="Y39" s="184">
        <f t="shared" si="8"/>
        <v>0.2447589562140646</v>
      </c>
      <c r="Z39" s="185">
        <f t="shared" si="9"/>
        <v>0.64585209003215427</v>
      </c>
      <c r="AA39" s="186">
        <f t="shared" si="10"/>
        <v>0.32341463414634147</v>
      </c>
    </row>
    <row r="40" spans="4:33" x14ac:dyDescent="0.2">
      <c r="D40" s="180">
        <f>'Solar prot device - data'!D33</f>
        <v>7</v>
      </c>
      <c r="E40" s="181" t="str">
        <f>IF('Solar prot device - data'!E33&lt;&gt;"",G$11&amp;" + "&amp;'Solar prot device - data'!E33,"")</f>
        <v>Glazing Z + Medium translucent - Dark</v>
      </c>
      <c r="F40" s="182"/>
      <c r="G40" s="182"/>
      <c r="H40" s="247">
        <f>IF('Solar prot device - data'!F33&lt;&gt;"",'Solar prot device - data'!F33,"")</f>
        <v>0.2</v>
      </c>
      <c r="I40" s="247">
        <f>IF('Solar prot device - data'!G33&lt;&gt;"",'Solar prot device - data'!G33,"")</f>
        <v>0.2</v>
      </c>
      <c r="J40" s="247">
        <f>IF('Solar prot device - data'!H33&lt;&gt;"",'Solar prot device - data'!H33,"")</f>
        <v>0.2</v>
      </c>
      <c r="K40" s="247">
        <f>IF('Solar prot device - data'!I33&lt;&gt;"",'Solar prot device - data'!I33,"")</f>
        <v>0.60000000000000009</v>
      </c>
      <c r="L40" s="247">
        <f>IF('Solar prot device - data'!J33&lt;&gt;"",'Solar prot device - data'!J33,"")</f>
        <v>0.2</v>
      </c>
      <c r="M40" s="247">
        <f>IF('Solar prot device - data'!K33&lt;&gt;"",'Solar prot device - data'!K33,"")</f>
        <v>0.2</v>
      </c>
      <c r="N40" s="308">
        <f>IF('Solar prot device - data'!L33&lt;&gt;"",'Solar prot device - data'!L33,"")</f>
        <v>0.2</v>
      </c>
      <c r="O40" s="210">
        <f t="shared" si="11"/>
        <v>0.22458646616541353</v>
      </c>
      <c r="P40" s="311">
        <f t="shared" si="0"/>
        <v>0.68746141479099676</v>
      </c>
      <c r="Q40" s="186">
        <f t="shared" si="1"/>
        <v>0.31367073170731713</v>
      </c>
      <c r="R40" s="210">
        <f t="shared" si="2"/>
        <v>5.7324840764331218E-2</v>
      </c>
      <c r="S40" s="214">
        <f t="shared" si="3"/>
        <v>5.8441558441558454E-2</v>
      </c>
      <c r="T40" s="210">
        <f t="shared" si="4"/>
        <v>0.1672616254010823</v>
      </c>
      <c r="U40" s="214">
        <f t="shared" si="5"/>
        <v>0.62901985634943836</v>
      </c>
      <c r="V40" s="210">
        <f t="shared" si="6"/>
        <v>5.7324840764331218E-2</v>
      </c>
      <c r="W40" s="214">
        <f t="shared" si="7"/>
        <v>5.8441558441558454E-2</v>
      </c>
      <c r="Y40" s="184">
        <f t="shared" si="8"/>
        <v>0.26421937195931006</v>
      </c>
      <c r="Z40" s="185">
        <f t="shared" si="9"/>
        <v>0.80877813504823148</v>
      </c>
      <c r="AA40" s="186">
        <f t="shared" si="10"/>
        <v>0.36902439024390249</v>
      </c>
    </row>
    <row r="41" spans="4:33" x14ac:dyDescent="0.2">
      <c r="D41" s="180">
        <f>'Solar prot device - data'!D34</f>
        <v>8</v>
      </c>
      <c r="E41" s="181" t="str">
        <f>IF('Solar prot device - data'!E34&lt;&gt;"",G$11&amp;" + "&amp;'Solar prot device - data'!E34,"")</f>
        <v>Glazing Z + Medium translucent - Black</v>
      </c>
      <c r="F41" s="182"/>
      <c r="G41" s="182"/>
      <c r="H41" s="247">
        <f>IF('Solar prot device - data'!F34&lt;&gt;"",'Solar prot device - data'!F34,"")</f>
        <v>0.2</v>
      </c>
      <c r="I41" s="247">
        <f>IF('Solar prot device - data'!G34&lt;&gt;"",'Solar prot device - data'!G34,"")</f>
        <v>0.1</v>
      </c>
      <c r="J41" s="247">
        <f>IF('Solar prot device - data'!H34&lt;&gt;"",'Solar prot device - data'!H34,"")</f>
        <v>0.1</v>
      </c>
      <c r="K41" s="247">
        <f>IF('Solar prot device - data'!I34&lt;&gt;"",'Solar prot device - data'!I34,"")</f>
        <v>0.70000000000000007</v>
      </c>
      <c r="L41" s="247">
        <f>IF('Solar prot device - data'!J34&lt;&gt;"",'Solar prot device - data'!J34,"")</f>
        <v>0.2</v>
      </c>
      <c r="M41" s="247">
        <f>IF('Solar prot device - data'!K34&lt;&gt;"",'Solar prot device - data'!K34,"")</f>
        <v>0.1</v>
      </c>
      <c r="N41" s="308">
        <f>IF('Solar prot device - data'!L34&lt;&gt;"",'Solar prot device - data'!L34,"")</f>
        <v>0.1</v>
      </c>
      <c r="O41" s="210">
        <f t="shared" si="11"/>
        <v>0.23285714285714285</v>
      </c>
      <c r="P41" s="311">
        <f t="shared" si="0"/>
        <v>0.75670498392282959</v>
      </c>
      <c r="Q41" s="186">
        <f t="shared" si="1"/>
        <v>0.33305487804878053</v>
      </c>
      <c r="R41" s="210">
        <f t="shared" si="2"/>
        <v>5.561277033985583E-2</v>
      </c>
      <c r="S41" s="214">
        <f t="shared" si="3"/>
        <v>5.6133056133056143E-2</v>
      </c>
      <c r="T41" s="210">
        <f t="shared" si="4"/>
        <v>0.17724437251728703</v>
      </c>
      <c r="U41" s="214">
        <f t="shared" si="5"/>
        <v>0.7005719277897734</v>
      </c>
      <c r="V41" s="210">
        <f t="shared" si="6"/>
        <v>5.561277033985583E-2</v>
      </c>
      <c r="W41" s="214">
        <f t="shared" si="7"/>
        <v>5.6133056133056143E-2</v>
      </c>
      <c r="Y41" s="184">
        <f t="shared" si="8"/>
        <v>0.27394957983193274</v>
      </c>
      <c r="Z41" s="185">
        <f t="shared" si="9"/>
        <v>0.89024115755627009</v>
      </c>
      <c r="AA41" s="186">
        <f t="shared" si="10"/>
        <v>0.391829268292683</v>
      </c>
    </row>
    <row r="42" spans="4:33" x14ac:dyDescent="0.2">
      <c r="D42" s="180">
        <f>'Solar prot device - data'!D35</f>
        <v>9</v>
      </c>
      <c r="E42" s="181" t="str">
        <f>IF('Solar prot device - data'!E35&lt;&gt;"",G$11&amp;" + "&amp;'Solar prot device - data'!E35,"")</f>
        <v>Glazing Z + High translucent - White</v>
      </c>
      <c r="F42" s="182"/>
      <c r="G42" s="182"/>
      <c r="H42" s="247">
        <f>IF('Solar prot device - data'!F35&lt;&gt;"",'Solar prot device - data'!F35,"")</f>
        <v>0.4</v>
      </c>
      <c r="I42" s="247">
        <f>IF('Solar prot device - data'!G35&lt;&gt;"",'Solar prot device - data'!G35,"")</f>
        <v>0.4</v>
      </c>
      <c r="J42" s="247">
        <f>IF('Solar prot device - data'!H35&lt;&gt;"",'Solar prot device - data'!H35,"")</f>
        <v>0.4</v>
      </c>
      <c r="K42" s="247">
        <f>IF('Solar prot device - data'!I35&lt;&gt;"",'Solar prot device - data'!I35,"")</f>
        <v>0.19999999999999996</v>
      </c>
      <c r="L42" s="247">
        <f>IF('Solar prot device - data'!J35&lt;&gt;"",'Solar prot device - data'!J35,"")</f>
        <v>0.4</v>
      </c>
      <c r="M42" s="247">
        <f>IF('Solar prot device - data'!K35&lt;&gt;"",'Solar prot device - data'!K35,"")</f>
        <v>0.4</v>
      </c>
      <c r="N42" s="308">
        <f>IF('Solar prot device - data'!L35&lt;&gt;"",'Solar prot device - data'!L35,"")</f>
        <v>0.4</v>
      </c>
      <c r="O42" s="210">
        <f t="shared" si="11"/>
        <v>0.36646616541353383</v>
      </c>
      <c r="P42" s="311">
        <f t="shared" si="0"/>
        <v>0.55498713826366552</v>
      </c>
      <c r="Q42" s="186">
        <f t="shared" si="1"/>
        <v>0.39929268292682929</v>
      </c>
      <c r="R42" s="210">
        <f t="shared" si="2"/>
        <v>0.12217194570135748</v>
      </c>
      <c r="S42" s="214">
        <f t="shared" si="3"/>
        <v>0.12735849056603776</v>
      </c>
      <c r="T42" s="210">
        <f t="shared" si="4"/>
        <v>0.24429421971217635</v>
      </c>
      <c r="U42" s="214">
        <f t="shared" si="5"/>
        <v>0.42762864769762776</v>
      </c>
      <c r="V42" s="210">
        <f t="shared" si="6"/>
        <v>0.12217194570135748</v>
      </c>
      <c r="W42" s="214">
        <f t="shared" si="7"/>
        <v>0.12735849056603776</v>
      </c>
      <c r="Y42" s="184">
        <f t="shared" si="8"/>
        <v>0.43113666519239274</v>
      </c>
      <c r="Z42" s="185">
        <f t="shared" si="9"/>
        <v>0.65292604501607709</v>
      </c>
      <c r="AA42" s="186">
        <f t="shared" si="10"/>
        <v>0.46975609756097564</v>
      </c>
    </row>
    <row r="43" spans="4:33" x14ac:dyDescent="0.2">
      <c r="D43" s="180">
        <f>'Solar prot device - data'!D36</f>
        <v>10</v>
      </c>
      <c r="E43" s="181" t="str">
        <f>IF('Solar prot device - data'!E36&lt;&gt;"",G$11&amp;" + "&amp;'Solar prot device - data'!E36,"")</f>
        <v>Glazing Z + High translucent - Pastel</v>
      </c>
      <c r="F43" s="182"/>
      <c r="G43" s="182"/>
      <c r="H43" s="247">
        <f>IF('Solar prot device - data'!F36&lt;&gt;"",'Solar prot device - data'!F36,"")</f>
        <v>0.4</v>
      </c>
      <c r="I43" s="247">
        <f>IF('Solar prot device - data'!G36&lt;&gt;"",'Solar prot device - data'!G36,"")</f>
        <v>0.3</v>
      </c>
      <c r="J43" s="247">
        <f>IF('Solar prot device - data'!H36&lt;&gt;"",'Solar prot device - data'!H36,"")</f>
        <v>0.3</v>
      </c>
      <c r="K43" s="247">
        <f>IF('Solar prot device - data'!I36&lt;&gt;"",'Solar prot device - data'!I36,"")</f>
        <v>0.3</v>
      </c>
      <c r="L43" s="247">
        <f>IF('Solar prot device - data'!J36&lt;&gt;"",'Solar prot device - data'!J36,"")</f>
        <v>0.4</v>
      </c>
      <c r="M43" s="247">
        <f>IF('Solar prot device - data'!K36&lt;&gt;"",'Solar prot device - data'!K36,"")</f>
        <v>0.3</v>
      </c>
      <c r="N43" s="308">
        <f>IF('Solar prot device - data'!L36&lt;&gt;"",'Solar prot device - data'!L36,"")</f>
        <v>0.3</v>
      </c>
      <c r="O43" s="210">
        <f t="shared" si="11"/>
        <v>0.37473684210526315</v>
      </c>
      <c r="P43" s="311">
        <f t="shared" si="0"/>
        <v>0.62423070739549835</v>
      </c>
      <c r="Q43" s="186">
        <f t="shared" si="1"/>
        <v>0.41867682926829269</v>
      </c>
      <c r="R43" s="210">
        <f t="shared" si="2"/>
        <v>0.11829134720700987</v>
      </c>
      <c r="S43" s="214">
        <f t="shared" si="3"/>
        <v>0.12189616252821672</v>
      </c>
      <c r="T43" s="210">
        <f t="shared" si="4"/>
        <v>0.2564454948982533</v>
      </c>
      <c r="U43" s="214">
        <f t="shared" si="5"/>
        <v>0.50233454486728157</v>
      </c>
      <c r="V43" s="210">
        <f t="shared" si="6"/>
        <v>0.11829134720700987</v>
      </c>
      <c r="W43" s="214">
        <f t="shared" si="7"/>
        <v>0.12189616252821672</v>
      </c>
      <c r="Y43" s="184">
        <f t="shared" si="8"/>
        <v>0.44086687306501549</v>
      </c>
      <c r="Z43" s="185">
        <f t="shared" si="9"/>
        <v>0.7343890675241157</v>
      </c>
      <c r="AA43" s="186">
        <f t="shared" si="10"/>
        <v>0.49256097560975615</v>
      </c>
    </row>
    <row r="44" spans="4:33" x14ac:dyDescent="0.2">
      <c r="D44" s="180">
        <f>'Solar prot device - data'!D37</f>
        <v>11</v>
      </c>
      <c r="E44" s="181" t="str">
        <f>IF('Solar prot device - data'!E37&lt;&gt;"",G$11&amp;" + "&amp;'Solar prot device - data'!E37,"")</f>
        <v>Glazing Z + High translucent - Dark</v>
      </c>
      <c r="F44" s="182"/>
      <c r="G44" s="182"/>
      <c r="H44" s="247">
        <f>IF('Solar prot device - data'!F37&lt;&gt;"",'Solar prot device - data'!F37,"")</f>
        <v>0.4</v>
      </c>
      <c r="I44" s="247">
        <f>IF('Solar prot device - data'!G37&lt;&gt;"",'Solar prot device - data'!G37,"")</f>
        <v>0.2</v>
      </c>
      <c r="J44" s="247">
        <f>IF('Solar prot device - data'!H37&lt;&gt;"",'Solar prot device - data'!H37,"")</f>
        <v>0.2</v>
      </c>
      <c r="K44" s="247">
        <f>IF('Solar prot device - data'!I37&lt;&gt;"",'Solar prot device - data'!I37,"")</f>
        <v>0.39999999999999997</v>
      </c>
      <c r="L44" s="247">
        <f>IF('Solar prot device - data'!J37&lt;&gt;"",'Solar prot device - data'!J37,"")</f>
        <v>0.4</v>
      </c>
      <c r="M44" s="247">
        <f>IF('Solar prot device - data'!K37&lt;&gt;"",'Solar prot device - data'!K37,"")</f>
        <v>0.2</v>
      </c>
      <c r="N44" s="308">
        <f>IF('Solar prot device - data'!L37&lt;&gt;"",'Solar prot device - data'!L37,"")</f>
        <v>0.2</v>
      </c>
      <c r="O44" s="210">
        <f t="shared" si="11"/>
        <v>0.38300751879699246</v>
      </c>
      <c r="P44" s="311">
        <f t="shared" si="0"/>
        <v>0.69347427652733118</v>
      </c>
      <c r="Q44" s="186">
        <f t="shared" si="1"/>
        <v>0.4380609756097561</v>
      </c>
      <c r="R44" s="210">
        <f t="shared" si="2"/>
        <v>0.11464968152866244</v>
      </c>
      <c r="S44" s="214">
        <f t="shared" si="3"/>
        <v>0.11688311688311691</v>
      </c>
      <c r="T44" s="210">
        <f t="shared" si="4"/>
        <v>0.26835783726833001</v>
      </c>
      <c r="U44" s="214">
        <f t="shared" si="5"/>
        <v>0.57659115964421426</v>
      </c>
      <c r="V44" s="210">
        <f t="shared" si="6"/>
        <v>0.11464968152866244</v>
      </c>
      <c r="W44" s="214">
        <f t="shared" si="7"/>
        <v>0.11688311688311691</v>
      </c>
      <c r="Y44" s="184">
        <f t="shared" si="8"/>
        <v>0.45059708093763823</v>
      </c>
      <c r="Z44" s="185">
        <f t="shared" si="9"/>
        <v>0.81585209003215431</v>
      </c>
      <c r="AA44" s="186">
        <f t="shared" si="10"/>
        <v>0.5153658536585366</v>
      </c>
    </row>
    <row r="45" spans="4:33" x14ac:dyDescent="0.2">
      <c r="D45" s="180">
        <f>'Solar prot device - data'!D38</f>
        <v>12</v>
      </c>
      <c r="E45" s="181" t="str">
        <f>IF('Solar prot device - data'!E38&lt;&gt;"",G$11&amp;" + "&amp;'Solar prot device - data'!E38,"")</f>
        <v>Glazing Z + High translucent - Black</v>
      </c>
      <c r="F45" s="182"/>
      <c r="G45" s="182"/>
      <c r="H45" s="247">
        <f>IF('Solar prot device - data'!F38&lt;&gt;"",'Solar prot device - data'!F38,"")</f>
        <v>0.4</v>
      </c>
      <c r="I45" s="247">
        <f>IF('Solar prot device - data'!G38&lt;&gt;"",'Solar prot device - data'!G38,"")</f>
        <v>0.1</v>
      </c>
      <c r="J45" s="247">
        <f>IF('Solar prot device - data'!H38&lt;&gt;"",'Solar prot device - data'!H38,"")</f>
        <v>0.1</v>
      </c>
      <c r="K45" s="247">
        <f>IF('Solar prot device - data'!I38&lt;&gt;"",'Solar prot device - data'!I38,"")</f>
        <v>0.5</v>
      </c>
      <c r="L45" s="247">
        <f>IF('Solar prot device - data'!J38&lt;&gt;"",'Solar prot device - data'!J38,"")</f>
        <v>0.4</v>
      </c>
      <c r="M45" s="247">
        <f>IF('Solar prot device - data'!K38&lt;&gt;"",'Solar prot device - data'!K38,"")</f>
        <v>0.1</v>
      </c>
      <c r="N45" s="308">
        <f>IF('Solar prot device - data'!L38&lt;&gt;"",'Solar prot device - data'!L38,"")</f>
        <v>0.1</v>
      </c>
      <c r="O45" s="210">
        <f t="shared" si="11"/>
        <v>0.39127819548872184</v>
      </c>
      <c r="P45" s="311">
        <f t="shared" si="0"/>
        <v>0.76271784565916401</v>
      </c>
      <c r="Q45" s="186">
        <f t="shared" si="1"/>
        <v>0.45744512195121956</v>
      </c>
      <c r="R45" s="210">
        <f t="shared" si="2"/>
        <v>0.11122554067971166</v>
      </c>
      <c r="S45" s="214">
        <f t="shared" si="3"/>
        <v>0.11226611226611229</v>
      </c>
      <c r="T45" s="210">
        <f t="shared" si="4"/>
        <v>0.2800526548090102</v>
      </c>
      <c r="U45" s="214">
        <f t="shared" si="5"/>
        <v>0.65045173339305173</v>
      </c>
      <c r="V45" s="210">
        <f t="shared" si="6"/>
        <v>0.11122554067971166</v>
      </c>
      <c r="W45" s="214">
        <f t="shared" si="7"/>
        <v>0.11226611226611229</v>
      </c>
      <c r="Y45" s="184">
        <f t="shared" si="8"/>
        <v>0.46032728881026097</v>
      </c>
      <c r="Z45" s="185">
        <f t="shared" si="9"/>
        <v>0.89731511254019303</v>
      </c>
      <c r="AA45" s="186">
        <f t="shared" si="10"/>
        <v>0.53817073170731711</v>
      </c>
    </row>
    <row r="46" spans="4:33" x14ac:dyDescent="0.2">
      <c r="D46" s="180">
        <f>'Solar prot device - data'!D39</f>
        <v>13</v>
      </c>
      <c r="E46" s="181" t="str">
        <f>IF('Solar prot device - data'!E39&lt;&gt;"",G$11&amp;" + "&amp;'Solar prot device - data'!E39,"")</f>
        <v/>
      </c>
      <c r="F46" s="182"/>
      <c r="G46" s="182"/>
      <c r="H46" s="247" t="str">
        <f>IF('Solar prot device - data'!F39&lt;&gt;"",'Solar prot device - data'!F39,"")</f>
        <v/>
      </c>
      <c r="I46" s="247" t="str">
        <f>IF('Solar prot device - data'!G39&lt;&gt;"",'Solar prot device - data'!G39,"")</f>
        <v/>
      </c>
      <c r="J46" s="247" t="str">
        <f>IF('Solar prot device - data'!H39&lt;&gt;"",'Solar prot device - data'!H39,"")</f>
        <v/>
      </c>
      <c r="K46" s="247" t="str">
        <f>IF('Solar prot device - data'!I39&lt;&gt;"",'Solar prot device - data'!I39,"")</f>
        <v/>
      </c>
      <c r="L46" s="247" t="str">
        <f>IF('Solar prot device - data'!J39&lt;&gt;"",'Solar prot device - data'!J39,"")</f>
        <v/>
      </c>
      <c r="M46" s="247" t="str">
        <f>IF('Solar prot device - data'!K39&lt;&gt;"",'Solar prot device - data'!K39,"")</f>
        <v/>
      </c>
      <c r="N46" s="308" t="str">
        <f>IF('Solar prot device - data'!L39&lt;&gt;"",'Solar prot device - data'!L39,"")</f>
        <v/>
      </c>
      <c r="O46" s="210" t="str">
        <f t="shared" si="11"/>
        <v/>
      </c>
      <c r="P46" s="311" t="str">
        <f t="shared" si="0"/>
        <v/>
      </c>
      <c r="Q46" s="186" t="str">
        <f t="shared" si="1"/>
        <v/>
      </c>
      <c r="R46" s="210" t="str">
        <f t="shared" si="2"/>
        <v/>
      </c>
      <c r="S46" s="214" t="str">
        <f t="shared" si="3"/>
        <v/>
      </c>
      <c r="T46" s="210" t="str">
        <f t="shared" si="4"/>
        <v/>
      </c>
      <c r="U46" s="214" t="str">
        <f t="shared" si="5"/>
        <v/>
      </c>
      <c r="V46" s="210" t="str">
        <f t="shared" si="6"/>
        <v/>
      </c>
      <c r="W46" s="214" t="str">
        <f t="shared" si="7"/>
        <v/>
      </c>
      <c r="Y46" s="184" t="str">
        <f>IF(AND(O46&lt;&gt;"",$G$15&lt;&gt;""),O46/$G$15,"")</f>
        <v/>
      </c>
      <c r="Z46" s="185" t="str">
        <f t="shared" si="9"/>
        <v/>
      </c>
      <c r="AA46" s="186" t="str">
        <f t="shared" si="10"/>
        <v/>
      </c>
    </row>
    <row r="47" spans="4:33" x14ac:dyDescent="0.2">
      <c r="D47" s="180">
        <f>'Solar prot device - data'!D40</f>
        <v>14</v>
      </c>
      <c r="E47" s="181" t="str">
        <f>IF('Solar prot device - data'!E40&lt;&gt;"",G$11&amp;" + "&amp;'Solar prot device - data'!E40,"")</f>
        <v/>
      </c>
      <c r="F47" s="182"/>
      <c r="G47" s="182"/>
      <c r="H47" s="247" t="str">
        <f>IF('Solar prot device - data'!F40&lt;&gt;"",'Solar prot device - data'!F40,"")</f>
        <v/>
      </c>
      <c r="I47" s="247" t="str">
        <f>IF('Solar prot device - data'!G40&lt;&gt;"",'Solar prot device - data'!G40,"")</f>
        <v/>
      </c>
      <c r="J47" s="247" t="str">
        <f>IF('Solar prot device - data'!H40&lt;&gt;"",'Solar prot device - data'!H40,"")</f>
        <v/>
      </c>
      <c r="K47" s="247" t="str">
        <f>IF('Solar prot device - data'!I40&lt;&gt;"",'Solar prot device - data'!I40,"")</f>
        <v/>
      </c>
      <c r="L47" s="247" t="str">
        <f>IF('Solar prot device - data'!J40&lt;&gt;"",'Solar prot device - data'!J40,"")</f>
        <v/>
      </c>
      <c r="M47" s="247" t="str">
        <f>IF('Solar prot device - data'!K40&lt;&gt;"",'Solar prot device - data'!K40,"")</f>
        <v/>
      </c>
      <c r="N47" s="308" t="str">
        <f>IF('Solar prot device - data'!L40&lt;&gt;"",'Solar prot device - data'!L40,"")</f>
        <v/>
      </c>
      <c r="O47" s="210" t="str">
        <f t="shared" si="11"/>
        <v/>
      </c>
      <c r="P47" s="311" t="str">
        <f t="shared" si="0"/>
        <v/>
      </c>
      <c r="Q47" s="186" t="str">
        <f t="shared" si="1"/>
        <v/>
      </c>
      <c r="R47" s="210" t="str">
        <f t="shared" si="2"/>
        <v/>
      </c>
      <c r="S47" s="214" t="str">
        <f t="shared" si="3"/>
        <v/>
      </c>
      <c r="T47" s="210" t="str">
        <f t="shared" si="4"/>
        <v/>
      </c>
      <c r="U47" s="214" t="str">
        <f t="shared" si="5"/>
        <v/>
      </c>
      <c r="V47" s="210" t="str">
        <f t="shared" si="6"/>
        <v/>
      </c>
      <c r="W47" s="214" t="str">
        <f t="shared" si="7"/>
        <v/>
      </c>
      <c r="Y47" s="184" t="str">
        <f t="shared" ref="Y47:Y61" si="12">IF(AND(O47&lt;&gt;"",$G$15&lt;&gt;""),O47/$G$15,"")</f>
        <v/>
      </c>
      <c r="Z47" s="185" t="str">
        <f t="shared" ref="Z47:Z61" si="13">IF(AND(P47&lt;&gt;"",$G$15&lt;&gt;""),P47/$G$15,"")</f>
        <v/>
      </c>
      <c r="AA47" s="186" t="str">
        <f t="shared" ref="AA47:AA61" si="14">IF(AND(Q47&lt;&gt;"",$G$15&lt;&gt;""),Q47/$G$15,"")</f>
        <v/>
      </c>
    </row>
    <row r="48" spans="4:33" x14ac:dyDescent="0.2">
      <c r="D48" s="180">
        <f>'Solar prot device - data'!D41</f>
        <v>15</v>
      </c>
      <c r="E48" s="181" t="str">
        <f>IF('Solar prot device - data'!E41&lt;&gt;"",G$11&amp;" + "&amp;'Solar prot device - data'!E41,"")</f>
        <v/>
      </c>
      <c r="F48" s="182"/>
      <c r="G48" s="182"/>
      <c r="H48" s="247" t="str">
        <f>IF('Solar prot device - data'!F41&lt;&gt;"",'Solar prot device - data'!F41,"")</f>
        <v/>
      </c>
      <c r="I48" s="247" t="str">
        <f>IF('Solar prot device - data'!G41&lt;&gt;"",'Solar prot device - data'!G41,"")</f>
        <v/>
      </c>
      <c r="J48" s="247" t="str">
        <f>IF('Solar prot device - data'!H41&lt;&gt;"",'Solar prot device - data'!H41,"")</f>
        <v/>
      </c>
      <c r="K48" s="247" t="str">
        <f>IF('Solar prot device - data'!I41&lt;&gt;"",'Solar prot device - data'!I41,"")</f>
        <v/>
      </c>
      <c r="L48" s="247" t="str">
        <f>IF('Solar prot device - data'!J41&lt;&gt;"",'Solar prot device - data'!J41,"")</f>
        <v/>
      </c>
      <c r="M48" s="247" t="str">
        <f>IF('Solar prot device - data'!K41&lt;&gt;"",'Solar prot device - data'!K41,"")</f>
        <v/>
      </c>
      <c r="N48" s="308" t="str">
        <f>IF('Solar prot device - data'!L41&lt;&gt;"",'Solar prot device - data'!L41,"")</f>
        <v/>
      </c>
      <c r="O48" s="210" t="str">
        <f t="shared" si="11"/>
        <v/>
      </c>
      <c r="P48" s="311" t="str">
        <f t="shared" si="0"/>
        <v/>
      </c>
      <c r="Q48" s="186" t="str">
        <f t="shared" si="1"/>
        <v/>
      </c>
      <c r="R48" s="210" t="str">
        <f t="shared" si="2"/>
        <v/>
      </c>
      <c r="S48" s="214" t="str">
        <f t="shared" si="3"/>
        <v/>
      </c>
      <c r="T48" s="210" t="str">
        <f t="shared" si="4"/>
        <v/>
      </c>
      <c r="U48" s="214" t="str">
        <f t="shared" si="5"/>
        <v/>
      </c>
      <c r="V48" s="210" t="str">
        <f t="shared" si="6"/>
        <v/>
      </c>
      <c r="W48" s="214" t="str">
        <f t="shared" si="7"/>
        <v/>
      </c>
      <c r="Y48" s="184" t="str">
        <f t="shared" si="12"/>
        <v/>
      </c>
      <c r="Z48" s="185" t="str">
        <f t="shared" si="13"/>
        <v/>
      </c>
      <c r="AA48" s="186" t="str">
        <f t="shared" si="14"/>
        <v/>
      </c>
    </row>
    <row r="49" spans="4:27" x14ac:dyDescent="0.2">
      <c r="D49" s="180">
        <f>'Solar prot device - data'!D42</f>
        <v>16</v>
      </c>
      <c r="E49" s="181" t="str">
        <f>IF('Solar prot device - data'!E42&lt;&gt;"",G$11&amp;" + "&amp;'Solar prot device - data'!E42,"")</f>
        <v/>
      </c>
      <c r="F49" s="182"/>
      <c r="G49" s="182"/>
      <c r="H49" s="247" t="str">
        <f>IF('Solar prot device - data'!F42&lt;&gt;"",'Solar prot device - data'!F42,"")</f>
        <v/>
      </c>
      <c r="I49" s="247" t="str">
        <f>IF('Solar prot device - data'!G42&lt;&gt;"",'Solar prot device - data'!G42,"")</f>
        <v/>
      </c>
      <c r="J49" s="247" t="str">
        <f>IF('Solar prot device - data'!H42&lt;&gt;"",'Solar prot device - data'!H42,"")</f>
        <v/>
      </c>
      <c r="K49" s="247" t="str">
        <f>IF('Solar prot device - data'!I42&lt;&gt;"",'Solar prot device - data'!I42,"")</f>
        <v/>
      </c>
      <c r="L49" s="247" t="str">
        <f>IF('Solar prot device - data'!J42&lt;&gt;"",'Solar prot device - data'!J42,"")</f>
        <v/>
      </c>
      <c r="M49" s="247" t="str">
        <f>IF('Solar prot device - data'!K42&lt;&gt;"",'Solar prot device - data'!K42,"")</f>
        <v/>
      </c>
      <c r="N49" s="308" t="str">
        <f>IF('Solar prot device - data'!L42&lt;&gt;"",'Solar prot device - data'!L42,"")</f>
        <v/>
      </c>
      <c r="O49" s="210" t="str">
        <f t="shared" si="11"/>
        <v/>
      </c>
      <c r="P49" s="311" t="str">
        <f t="shared" si="0"/>
        <v/>
      </c>
      <c r="Q49" s="186" t="str">
        <f t="shared" si="1"/>
        <v/>
      </c>
      <c r="R49" s="210" t="str">
        <f t="shared" si="2"/>
        <v/>
      </c>
      <c r="S49" s="214" t="str">
        <f t="shared" si="3"/>
        <v/>
      </c>
      <c r="T49" s="210" t="str">
        <f t="shared" si="4"/>
        <v/>
      </c>
      <c r="U49" s="214" t="str">
        <f t="shared" si="5"/>
        <v/>
      </c>
      <c r="V49" s="210" t="str">
        <f t="shared" si="6"/>
        <v/>
      </c>
      <c r="W49" s="214" t="str">
        <f t="shared" si="7"/>
        <v/>
      </c>
      <c r="Y49" s="184" t="str">
        <f t="shared" si="12"/>
        <v/>
      </c>
      <c r="Z49" s="185" t="str">
        <f t="shared" si="13"/>
        <v/>
      </c>
      <c r="AA49" s="186" t="str">
        <f t="shared" si="14"/>
        <v/>
      </c>
    </row>
    <row r="50" spans="4:27" x14ac:dyDescent="0.2">
      <c r="D50" s="180">
        <f>'Solar prot device - data'!D43</f>
        <v>17</v>
      </c>
      <c r="E50" s="181" t="str">
        <f>IF('Solar prot device - data'!E43&lt;&gt;"",G$11&amp;" + "&amp;'Solar prot device - data'!E43,"")</f>
        <v/>
      </c>
      <c r="F50" s="182"/>
      <c r="G50" s="182"/>
      <c r="H50" s="247" t="str">
        <f>IF('Solar prot device - data'!F43&lt;&gt;"",'Solar prot device - data'!F43,"")</f>
        <v/>
      </c>
      <c r="I50" s="247" t="str">
        <f>IF('Solar prot device - data'!G43&lt;&gt;"",'Solar prot device - data'!G43,"")</f>
        <v/>
      </c>
      <c r="J50" s="247" t="str">
        <f>IF('Solar prot device - data'!H43&lt;&gt;"",'Solar prot device - data'!H43,"")</f>
        <v/>
      </c>
      <c r="K50" s="247" t="str">
        <f>IF('Solar prot device - data'!I43&lt;&gt;"",'Solar prot device - data'!I43,"")</f>
        <v/>
      </c>
      <c r="L50" s="247" t="str">
        <f>IF('Solar prot device - data'!J43&lt;&gt;"",'Solar prot device - data'!J43,"")</f>
        <v/>
      </c>
      <c r="M50" s="247" t="str">
        <f>IF('Solar prot device - data'!K43&lt;&gt;"",'Solar prot device - data'!K43,"")</f>
        <v/>
      </c>
      <c r="N50" s="308" t="str">
        <f>IF('Solar prot device - data'!L43&lt;&gt;"",'Solar prot device - data'!L43,"")</f>
        <v/>
      </c>
      <c r="O50" s="210" t="str">
        <f t="shared" si="11"/>
        <v/>
      </c>
      <c r="P50" s="311" t="str">
        <f t="shared" si="0"/>
        <v/>
      </c>
      <c r="Q50" s="186" t="str">
        <f t="shared" si="1"/>
        <v/>
      </c>
      <c r="R50" s="210" t="str">
        <f t="shared" si="2"/>
        <v/>
      </c>
      <c r="S50" s="214" t="str">
        <f t="shared" si="3"/>
        <v/>
      </c>
      <c r="T50" s="210" t="str">
        <f t="shared" si="4"/>
        <v/>
      </c>
      <c r="U50" s="214" t="str">
        <f t="shared" si="5"/>
        <v/>
      </c>
      <c r="V50" s="210" t="str">
        <f t="shared" si="6"/>
        <v/>
      </c>
      <c r="W50" s="214" t="str">
        <f t="shared" si="7"/>
        <v/>
      </c>
      <c r="Y50" s="184" t="str">
        <f t="shared" si="12"/>
        <v/>
      </c>
      <c r="Z50" s="185" t="str">
        <f t="shared" si="13"/>
        <v/>
      </c>
      <c r="AA50" s="186" t="str">
        <f t="shared" si="14"/>
        <v/>
      </c>
    </row>
    <row r="51" spans="4:27" x14ac:dyDescent="0.2">
      <c r="D51" s="180">
        <f>'Solar prot device - data'!D44</f>
        <v>18</v>
      </c>
      <c r="E51" s="181" t="str">
        <f>IF('Solar prot device - data'!E44&lt;&gt;"",G$11&amp;" + "&amp;'Solar prot device - data'!E44,"")</f>
        <v/>
      </c>
      <c r="F51" s="182"/>
      <c r="G51" s="182"/>
      <c r="H51" s="247" t="str">
        <f>IF('Solar prot device - data'!F44&lt;&gt;"",'Solar prot device - data'!F44,"")</f>
        <v/>
      </c>
      <c r="I51" s="247" t="str">
        <f>IF('Solar prot device - data'!G44&lt;&gt;"",'Solar prot device - data'!G44,"")</f>
        <v/>
      </c>
      <c r="J51" s="247" t="str">
        <f>IF('Solar prot device - data'!H44&lt;&gt;"",'Solar prot device - data'!H44,"")</f>
        <v/>
      </c>
      <c r="K51" s="247" t="str">
        <f>IF('Solar prot device - data'!I44&lt;&gt;"",'Solar prot device - data'!I44,"")</f>
        <v/>
      </c>
      <c r="L51" s="247" t="str">
        <f>IF('Solar prot device - data'!J44&lt;&gt;"",'Solar prot device - data'!J44,"")</f>
        <v/>
      </c>
      <c r="M51" s="247" t="str">
        <f>IF('Solar prot device - data'!K44&lt;&gt;"",'Solar prot device - data'!K44,"")</f>
        <v/>
      </c>
      <c r="N51" s="308" t="str">
        <f>IF('Solar prot device - data'!L44&lt;&gt;"",'Solar prot device - data'!L44,"")</f>
        <v/>
      </c>
      <c r="O51" s="210" t="str">
        <f t="shared" si="11"/>
        <v/>
      </c>
      <c r="P51" s="311" t="str">
        <f t="shared" si="0"/>
        <v/>
      </c>
      <c r="Q51" s="186" t="str">
        <f t="shared" si="1"/>
        <v/>
      </c>
      <c r="R51" s="210" t="str">
        <f t="shared" si="2"/>
        <v/>
      </c>
      <c r="S51" s="214" t="str">
        <f t="shared" si="3"/>
        <v/>
      </c>
      <c r="T51" s="210" t="str">
        <f t="shared" si="4"/>
        <v/>
      </c>
      <c r="U51" s="214" t="str">
        <f t="shared" si="5"/>
        <v/>
      </c>
      <c r="V51" s="210" t="str">
        <f t="shared" si="6"/>
        <v/>
      </c>
      <c r="W51" s="214" t="str">
        <f t="shared" si="7"/>
        <v/>
      </c>
      <c r="Y51" s="184" t="str">
        <f t="shared" si="12"/>
        <v/>
      </c>
      <c r="Z51" s="185" t="str">
        <f t="shared" si="13"/>
        <v/>
      </c>
      <c r="AA51" s="186" t="str">
        <f t="shared" si="14"/>
        <v/>
      </c>
    </row>
    <row r="52" spans="4:27" x14ac:dyDescent="0.2">
      <c r="D52" s="180">
        <f>'Solar prot device - data'!D45</f>
        <v>19</v>
      </c>
      <c r="E52" s="181" t="str">
        <f>IF('Solar prot device - data'!E45&lt;&gt;"",G$11&amp;" + "&amp;'Solar prot device - data'!E45,"")</f>
        <v/>
      </c>
      <c r="F52" s="182"/>
      <c r="G52" s="182"/>
      <c r="H52" s="247" t="str">
        <f>IF('Solar prot device - data'!F45&lt;&gt;"",'Solar prot device - data'!F45,"")</f>
        <v/>
      </c>
      <c r="I52" s="247" t="str">
        <f>IF('Solar prot device - data'!G45&lt;&gt;"",'Solar prot device - data'!G45,"")</f>
        <v/>
      </c>
      <c r="J52" s="247" t="str">
        <f>IF('Solar prot device - data'!H45&lt;&gt;"",'Solar prot device - data'!H45,"")</f>
        <v/>
      </c>
      <c r="K52" s="247" t="str">
        <f>IF('Solar prot device - data'!I45&lt;&gt;"",'Solar prot device - data'!I45,"")</f>
        <v/>
      </c>
      <c r="L52" s="247" t="str">
        <f>IF('Solar prot device - data'!J45&lt;&gt;"",'Solar prot device - data'!J45,"")</f>
        <v/>
      </c>
      <c r="M52" s="247" t="str">
        <f>IF('Solar prot device - data'!K45&lt;&gt;"",'Solar prot device - data'!K45,"")</f>
        <v/>
      </c>
      <c r="N52" s="308" t="str">
        <f>IF('Solar prot device - data'!L45&lt;&gt;"",'Solar prot device - data'!L45,"")</f>
        <v/>
      </c>
      <c r="O52" s="210" t="str">
        <f t="shared" si="11"/>
        <v/>
      </c>
      <c r="P52" s="311" t="str">
        <f t="shared" si="0"/>
        <v/>
      </c>
      <c r="Q52" s="186" t="str">
        <f t="shared" si="1"/>
        <v/>
      </c>
      <c r="R52" s="210" t="str">
        <f t="shared" si="2"/>
        <v/>
      </c>
      <c r="S52" s="214" t="str">
        <f t="shared" si="3"/>
        <v/>
      </c>
      <c r="T52" s="210" t="str">
        <f t="shared" si="4"/>
        <v/>
      </c>
      <c r="U52" s="214" t="str">
        <f t="shared" si="5"/>
        <v/>
      </c>
      <c r="V52" s="210" t="str">
        <f t="shared" si="6"/>
        <v/>
      </c>
      <c r="W52" s="214" t="str">
        <f t="shared" si="7"/>
        <v/>
      </c>
      <c r="Y52" s="184" t="str">
        <f t="shared" si="12"/>
        <v/>
      </c>
      <c r="Z52" s="185" t="str">
        <f t="shared" si="13"/>
        <v/>
      </c>
      <c r="AA52" s="186" t="str">
        <f t="shared" si="14"/>
        <v/>
      </c>
    </row>
    <row r="53" spans="4:27" x14ac:dyDescent="0.2">
      <c r="D53" s="180">
        <f>'Solar prot device - data'!D46</f>
        <v>20</v>
      </c>
      <c r="E53" s="181" t="str">
        <f>IF('Solar prot device - data'!E46&lt;&gt;"",G$11&amp;" + "&amp;'Solar prot device - data'!E46,"")</f>
        <v/>
      </c>
      <c r="F53" s="182"/>
      <c r="G53" s="182"/>
      <c r="H53" s="247" t="str">
        <f>IF('Solar prot device - data'!F46&lt;&gt;"",'Solar prot device - data'!F46,"")</f>
        <v/>
      </c>
      <c r="I53" s="247" t="str">
        <f>IF('Solar prot device - data'!G46&lt;&gt;"",'Solar prot device - data'!G46,"")</f>
        <v/>
      </c>
      <c r="J53" s="247" t="str">
        <f>IF('Solar prot device - data'!H46&lt;&gt;"",'Solar prot device - data'!H46,"")</f>
        <v/>
      </c>
      <c r="K53" s="247" t="str">
        <f>IF('Solar prot device - data'!I46&lt;&gt;"",'Solar prot device - data'!I46,"")</f>
        <v/>
      </c>
      <c r="L53" s="247" t="str">
        <f>IF('Solar prot device - data'!J46&lt;&gt;"",'Solar prot device - data'!J46,"")</f>
        <v/>
      </c>
      <c r="M53" s="247" t="str">
        <f>IF('Solar prot device - data'!K46&lt;&gt;"",'Solar prot device - data'!K46,"")</f>
        <v/>
      </c>
      <c r="N53" s="308" t="str">
        <f>IF('Solar prot device - data'!L46&lt;&gt;"",'Solar prot device - data'!L46,"")</f>
        <v/>
      </c>
      <c r="O53" s="210" t="str">
        <f t="shared" si="11"/>
        <v/>
      </c>
      <c r="P53" s="311" t="str">
        <f t="shared" si="0"/>
        <v/>
      </c>
      <c r="Q53" s="186" t="str">
        <f t="shared" si="1"/>
        <v/>
      </c>
      <c r="R53" s="210" t="str">
        <f t="shared" si="2"/>
        <v/>
      </c>
      <c r="S53" s="214" t="str">
        <f t="shared" si="3"/>
        <v/>
      </c>
      <c r="T53" s="210" t="str">
        <f t="shared" si="4"/>
        <v/>
      </c>
      <c r="U53" s="214" t="str">
        <f t="shared" si="5"/>
        <v/>
      </c>
      <c r="V53" s="210" t="str">
        <f t="shared" si="6"/>
        <v/>
      </c>
      <c r="W53" s="214" t="str">
        <f t="shared" si="7"/>
        <v/>
      </c>
      <c r="Y53" s="184" t="str">
        <f t="shared" si="12"/>
        <v/>
      </c>
      <c r="Z53" s="185" t="str">
        <f t="shared" si="13"/>
        <v/>
      </c>
      <c r="AA53" s="186" t="str">
        <f t="shared" si="14"/>
        <v/>
      </c>
    </row>
    <row r="54" spans="4:27" x14ac:dyDescent="0.2">
      <c r="D54" s="180">
        <f>'Solar prot device - data'!D47</f>
        <v>21</v>
      </c>
      <c r="E54" s="181" t="str">
        <f>IF('Solar prot device - data'!E47&lt;&gt;"",G$11&amp;" + "&amp;'Solar prot device - data'!E47,"")</f>
        <v/>
      </c>
      <c r="F54" s="182"/>
      <c r="G54" s="182"/>
      <c r="H54" s="247" t="str">
        <f>IF('Solar prot device - data'!F47&lt;&gt;"",'Solar prot device - data'!F47,"")</f>
        <v/>
      </c>
      <c r="I54" s="247" t="str">
        <f>IF('Solar prot device - data'!G47&lt;&gt;"",'Solar prot device - data'!G47,"")</f>
        <v/>
      </c>
      <c r="J54" s="247" t="str">
        <f>IF('Solar prot device - data'!H47&lt;&gt;"",'Solar prot device - data'!H47,"")</f>
        <v/>
      </c>
      <c r="K54" s="247" t="str">
        <f>IF('Solar prot device - data'!I47&lt;&gt;"",'Solar prot device - data'!I47,"")</f>
        <v/>
      </c>
      <c r="L54" s="247" t="str">
        <f>IF('Solar prot device - data'!J47&lt;&gt;"",'Solar prot device - data'!J47,"")</f>
        <v/>
      </c>
      <c r="M54" s="247" t="str">
        <f>IF('Solar prot device - data'!K47&lt;&gt;"",'Solar prot device - data'!K47,"")</f>
        <v/>
      </c>
      <c r="N54" s="308" t="str">
        <f>IF('Solar prot device - data'!L47&lt;&gt;"",'Solar prot device - data'!L47,"")</f>
        <v/>
      </c>
      <c r="O54" s="210" t="str">
        <f t="shared" si="11"/>
        <v/>
      </c>
      <c r="P54" s="311" t="str">
        <f t="shared" si="0"/>
        <v/>
      </c>
      <c r="Q54" s="186" t="str">
        <f t="shared" si="1"/>
        <v/>
      </c>
      <c r="R54" s="210" t="str">
        <f t="shared" si="2"/>
        <v/>
      </c>
      <c r="S54" s="214" t="str">
        <f t="shared" si="3"/>
        <v/>
      </c>
      <c r="T54" s="210" t="str">
        <f t="shared" si="4"/>
        <v/>
      </c>
      <c r="U54" s="214" t="str">
        <f t="shared" si="5"/>
        <v/>
      </c>
      <c r="V54" s="210" t="str">
        <f t="shared" si="6"/>
        <v/>
      </c>
      <c r="W54" s="214" t="str">
        <f t="shared" si="7"/>
        <v/>
      </c>
      <c r="Y54" s="184" t="str">
        <f t="shared" si="12"/>
        <v/>
      </c>
      <c r="Z54" s="185" t="str">
        <f t="shared" si="13"/>
        <v/>
      </c>
      <c r="AA54" s="186" t="str">
        <f t="shared" si="14"/>
        <v/>
      </c>
    </row>
    <row r="55" spans="4:27" x14ac:dyDescent="0.2">
      <c r="D55" s="180">
        <f>'Solar prot device - data'!D48</f>
        <v>22</v>
      </c>
      <c r="E55" s="181" t="str">
        <f>IF('Solar prot device - data'!E48&lt;&gt;"",G$11&amp;" + "&amp;'Solar prot device - data'!E48,"")</f>
        <v/>
      </c>
      <c r="F55" s="182"/>
      <c r="G55" s="182"/>
      <c r="H55" s="247" t="str">
        <f>IF('Solar prot device - data'!F48&lt;&gt;"",'Solar prot device - data'!F48,"")</f>
        <v/>
      </c>
      <c r="I55" s="247" t="str">
        <f>IF('Solar prot device - data'!G48&lt;&gt;"",'Solar prot device - data'!G48,"")</f>
        <v/>
      </c>
      <c r="J55" s="247" t="str">
        <f>IF('Solar prot device - data'!H48&lt;&gt;"",'Solar prot device - data'!H48,"")</f>
        <v/>
      </c>
      <c r="K55" s="247" t="str">
        <f>IF('Solar prot device - data'!I48&lt;&gt;"",'Solar prot device - data'!I48,"")</f>
        <v/>
      </c>
      <c r="L55" s="247" t="str">
        <f>IF('Solar prot device - data'!J48&lt;&gt;"",'Solar prot device - data'!J48,"")</f>
        <v/>
      </c>
      <c r="M55" s="247" t="str">
        <f>IF('Solar prot device - data'!K48&lt;&gt;"",'Solar prot device - data'!K48,"")</f>
        <v/>
      </c>
      <c r="N55" s="308" t="str">
        <f>IF('Solar prot device - data'!L48&lt;&gt;"",'Solar prot device - data'!L48,"")</f>
        <v/>
      </c>
      <c r="O55" s="210" t="str">
        <f t="shared" si="11"/>
        <v/>
      </c>
      <c r="P55" s="311" t="str">
        <f t="shared" si="0"/>
        <v/>
      </c>
      <c r="Q55" s="186" t="str">
        <f t="shared" si="1"/>
        <v/>
      </c>
      <c r="R55" s="210" t="str">
        <f t="shared" si="2"/>
        <v/>
      </c>
      <c r="S55" s="214" t="str">
        <f t="shared" si="3"/>
        <v/>
      </c>
      <c r="T55" s="210" t="str">
        <f t="shared" si="4"/>
        <v/>
      </c>
      <c r="U55" s="214" t="str">
        <f t="shared" si="5"/>
        <v/>
      </c>
      <c r="V55" s="210" t="str">
        <f t="shared" si="6"/>
        <v/>
      </c>
      <c r="W55" s="214" t="str">
        <f t="shared" si="7"/>
        <v/>
      </c>
      <c r="Y55" s="184" t="str">
        <f t="shared" si="12"/>
        <v/>
      </c>
      <c r="Z55" s="185" t="str">
        <f t="shared" si="13"/>
        <v/>
      </c>
      <c r="AA55" s="186" t="str">
        <f t="shared" si="14"/>
        <v/>
      </c>
    </row>
    <row r="56" spans="4:27" x14ac:dyDescent="0.2">
      <c r="D56" s="180">
        <f>'Solar prot device - data'!D49</f>
        <v>23</v>
      </c>
      <c r="E56" s="181" t="str">
        <f>IF('Solar prot device - data'!E49&lt;&gt;"",G$11&amp;" + "&amp;'Solar prot device - data'!E49,"")</f>
        <v/>
      </c>
      <c r="F56" s="182"/>
      <c r="G56" s="182"/>
      <c r="H56" s="247" t="str">
        <f>IF('Solar prot device - data'!F49&lt;&gt;"",'Solar prot device - data'!F49,"")</f>
        <v/>
      </c>
      <c r="I56" s="247" t="str">
        <f>IF('Solar prot device - data'!G49&lt;&gt;"",'Solar prot device - data'!G49,"")</f>
        <v/>
      </c>
      <c r="J56" s="247" t="str">
        <f>IF('Solar prot device - data'!H49&lt;&gt;"",'Solar prot device - data'!H49,"")</f>
        <v/>
      </c>
      <c r="K56" s="247" t="str">
        <f>IF('Solar prot device - data'!I49&lt;&gt;"",'Solar prot device - data'!I49,"")</f>
        <v/>
      </c>
      <c r="L56" s="247" t="str">
        <f>IF('Solar prot device - data'!J49&lt;&gt;"",'Solar prot device - data'!J49,"")</f>
        <v/>
      </c>
      <c r="M56" s="247" t="str">
        <f>IF('Solar prot device - data'!K49&lt;&gt;"",'Solar prot device - data'!K49,"")</f>
        <v/>
      </c>
      <c r="N56" s="308" t="str">
        <f>IF('Solar prot device - data'!L49&lt;&gt;"",'Solar prot device - data'!L49,"")</f>
        <v/>
      </c>
      <c r="O56" s="210" t="str">
        <f t="shared" si="11"/>
        <v/>
      </c>
      <c r="P56" s="311" t="str">
        <f t="shared" si="0"/>
        <v/>
      </c>
      <c r="Q56" s="186" t="str">
        <f t="shared" si="1"/>
        <v/>
      </c>
      <c r="R56" s="210" t="str">
        <f t="shared" si="2"/>
        <v/>
      </c>
      <c r="S56" s="214" t="str">
        <f t="shared" si="3"/>
        <v/>
      </c>
      <c r="T56" s="210" t="str">
        <f t="shared" si="4"/>
        <v/>
      </c>
      <c r="U56" s="214" t="str">
        <f t="shared" si="5"/>
        <v/>
      </c>
      <c r="V56" s="210" t="str">
        <f t="shared" si="6"/>
        <v/>
      </c>
      <c r="W56" s="214" t="str">
        <f t="shared" si="7"/>
        <v/>
      </c>
      <c r="Y56" s="184" t="str">
        <f t="shared" si="12"/>
        <v/>
      </c>
      <c r="Z56" s="185" t="str">
        <f t="shared" si="13"/>
        <v/>
      </c>
      <c r="AA56" s="186" t="str">
        <f t="shared" si="14"/>
        <v/>
      </c>
    </row>
    <row r="57" spans="4:27" x14ac:dyDescent="0.2">
      <c r="D57" s="180">
        <f>'Solar prot device - data'!D50</f>
        <v>24</v>
      </c>
      <c r="E57" s="181" t="str">
        <f>IF('Solar prot device - data'!E50&lt;&gt;"",G$11&amp;" + "&amp;'Solar prot device - data'!E50,"")</f>
        <v/>
      </c>
      <c r="F57" s="182"/>
      <c r="G57" s="182"/>
      <c r="H57" s="247" t="str">
        <f>IF('Solar prot device - data'!F50&lt;&gt;"",'Solar prot device - data'!F50,"")</f>
        <v/>
      </c>
      <c r="I57" s="247" t="str">
        <f>IF('Solar prot device - data'!G50&lt;&gt;"",'Solar prot device - data'!G50,"")</f>
        <v/>
      </c>
      <c r="J57" s="247" t="str">
        <f>IF('Solar prot device - data'!H50&lt;&gt;"",'Solar prot device - data'!H50,"")</f>
        <v/>
      </c>
      <c r="K57" s="247" t="str">
        <f>IF('Solar prot device - data'!I50&lt;&gt;"",'Solar prot device - data'!I50,"")</f>
        <v/>
      </c>
      <c r="L57" s="247" t="str">
        <f>IF('Solar prot device - data'!J50&lt;&gt;"",'Solar prot device - data'!J50,"")</f>
        <v/>
      </c>
      <c r="M57" s="247" t="str">
        <f>IF('Solar prot device - data'!K50&lt;&gt;"",'Solar prot device - data'!K50,"")</f>
        <v/>
      </c>
      <c r="N57" s="308" t="str">
        <f>IF('Solar prot device - data'!L50&lt;&gt;"",'Solar prot device - data'!L50,"")</f>
        <v/>
      </c>
      <c r="O57" s="210" t="str">
        <f t="shared" si="11"/>
        <v/>
      </c>
      <c r="P57" s="311" t="str">
        <f t="shared" si="0"/>
        <v/>
      </c>
      <c r="Q57" s="186" t="str">
        <f t="shared" si="1"/>
        <v/>
      </c>
      <c r="R57" s="210" t="str">
        <f t="shared" si="2"/>
        <v/>
      </c>
      <c r="S57" s="214" t="str">
        <f t="shared" si="3"/>
        <v/>
      </c>
      <c r="T57" s="210" t="str">
        <f t="shared" si="4"/>
        <v/>
      </c>
      <c r="U57" s="214" t="str">
        <f t="shared" si="5"/>
        <v/>
      </c>
      <c r="V57" s="210" t="str">
        <f t="shared" si="6"/>
        <v/>
      </c>
      <c r="W57" s="214" t="str">
        <f t="shared" si="7"/>
        <v/>
      </c>
      <c r="Y57" s="184" t="str">
        <f t="shared" si="12"/>
        <v/>
      </c>
      <c r="Z57" s="185" t="str">
        <f t="shared" si="13"/>
        <v/>
      </c>
      <c r="AA57" s="186" t="str">
        <f t="shared" si="14"/>
        <v/>
      </c>
    </row>
    <row r="58" spans="4:27" x14ac:dyDescent="0.2">
      <c r="D58" s="180">
        <f>'Solar prot device - data'!D51</f>
        <v>25</v>
      </c>
      <c r="E58" s="181" t="str">
        <f>IF('Solar prot device - data'!E51&lt;&gt;"",G$11&amp;" + "&amp;'Solar prot device - data'!E51,"")</f>
        <v/>
      </c>
      <c r="F58" s="182"/>
      <c r="G58" s="182"/>
      <c r="H58" s="247" t="str">
        <f>IF('Solar prot device - data'!F51&lt;&gt;"",'Solar prot device - data'!F51,"")</f>
        <v/>
      </c>
      <c r="I58" s="247" t="str">
        <f>IF('Solar prot device - data'!G51&lt;&gt;"",'Solar prot device - data'!G51,"")</f>
        <v/>
      </c>
      <c r="J58" s="247" t="str">
        <f>IF('Solar prot device - data'!H51&lt;&gt;"",'Solar prot device - data'!H51,"")</f>
        <v/>
      </c>
      <c r="K58" s="247" t="str">
        <f>IF('Solar prot device - data'!I51&lt;&gt;"",'Solar prot device - data'!I51,"")</f>
        <v/>
      </c>
      <c r="L58" s="247" t="str">
        <f>IF('Solar prot device - data'!J51&lt;&gt;"",'Solar prot device - data'!J51,"")</f>
        <v/>
      </c>
      <c r="M58" s="247" t="str">
        <f>IF('Solar prot device - data'!K51&lt;&gt;"",'Solar prot device - data'!K51,"")</f>
        <v/>
      </c>
      <c r="N58" s="308" t="str">
        <f>IF('Solar prot device - data'!L51&lt;&gt;"",'Solar prot device - data'!L51,"")</f>
        <v/>
      </c>
      <c r="O58" s="210" t="str">
        <f t="shared" si="11"/>
        <v/>
      </c>
      <c r="P58" s="311" t="str">
        <f t="shared" si="0"/>
        <v/>
      </c>
      <c r="Q58" s="186" t="str">
        <f t="shared" si="1"/>
        <v/>
      </c>
      <c r="R58" s="210" t="str">
        <f t="shared" si="2"/>
        <v/>
      </c>
      <c r="S58" s="214" t="str">
        <f t="shared" si="3"/>
        <v/>
      </c>
      <c r="T58" s="210" t="str">
        <f t="shared" si="4"/>
        <v/>
      </c>
      <c r="U58" s="214" t="str">
        <f t="shared" si="5"/>
        <v/>
      </c>
      <c r="V58" s="210" t="str">
        <f t="shared" si="6"/>
        <v/>
      </c>
      <c r="W58" s="214" t="str">
        <f t="shared" si="7"/>
        <v/>
      </c>
      <c r="Y58" s="184" t="str">
        <f t="shared" si="12"/>
        <v/>
      </c>
      <c r="Z58" s="185" t="str">
        <f t="shared" si="13"/>
        <v/>
      </c>
      <c r="AA58" s="186" t="str">
        <f t="shared" si="14"/>
        <v/>
      </c>
    </row>
    <row r="59" spans="4:27" x14ac:dyDescent="0.2">
      <c r="D59" s="180">
        <f>'Solar prot device - data'!D52</f>
        <v>26</v>
      </c>
      <c r="E59" s="181" t="str">
        <f>IF('Solar prot device - data'!E52&lt;&gt;"",G$11&amp;" + "&amp;'Solar prot device - data'!E52,"")</f>
        <v/>
      </c>
      <c r="F59" s="182"/>
      <c r="G59" s="182"/>
      <c r="H59" s="247" t="str">
        <f>IF('Solar prot device - data'!F52&lt;&gt;"",'Solar prot device - data'!F52,"")</f>
        <v/>
      </c>
      <c r="I59" s="247" t="str">
        <f>IF('Solar prot device - data'!G52&lt;&gt;"",'Solar prot device - data'!G52,"")</f>
        <v/>
      </c>
      <c r="J59" s="247" t="str">
        <f>IF('Solar prot device - data'!H52&lt;&gt;"",'Solar prot device - data'!H52,"")</f>
        <v/>
      </c>
      <c r="K59" s="247" t="str">
        <f>IF('Solar prot device - data'!I52&lt;&gt;"",'Solar prot device - data'!I52,"")</f>
        <v/>
      </c>
      <c r="L59" s="247" t="str">
        <f>IF('Solar prot device - data'!J52&lt;&gt;"",'Solar prot device - data'!J52,"")</f>
        <v/>
      </c>
      <c r="M59" s="247" t="str">
        <f>IF('Solar prot device - data'!K52&lt;&gt;"",'Solar prot device - data'!K52,"")</f>
        <v/>
      </c>
      <c r="N59" s="308" t="str">
        <f>IF('Solar prot device - data'!L52&lt;&gt;"",'Solar prot device - data'!L52,"")</f>
        <v/>
      </c>
      <c r="O59" s="210" t="str">
        <f t="shared" si="11"/>
        <v/>
      </c>
      <c r="P59" s="311" t="str">
        <f t="shared" si="0"/>
        <v/>
      </c>
      <c r="Q59" s="186" t="str">
        <f t="shared" si="1"/>
        <v/>
      </c>
      <c r="R59" s="210" t="str">
        <f t="shared" si="2"/>
        <v/>
      </c>
      <c r="S59" s="214" t="str">
        <f t="shared" si="3"/>
        <v/>
      </c>
      <c r="T59" s="210" t="str">
        <f t="shared" si="4"/>
        <v/>
      </c>
      <c r="U59" s="214" t="str">
        <f t="shared" si="5"/>
        <v/>
      </c>
      <c r="V59" s="210" t="str">
        <f t="shared" si="6"/>
        <v/>
      </c>
      <c r="W59" s="214" t="str">
        <f t="shared" si="7"/>
        <v/>
      </c>
      <c r="Y59" s="184" t="str">
        <f t="shared" si="12"/>
        <v/>
      </c>
      <c r="Z59" s="185" t="str">
        <f t="shared" si="13"/>
        <v/>
      </c>
      <c r="AA59" s="186" t="str">
        <f t="shared" si="14"/>
        <v/>
      </c>
    </row>
    <row r="60" spans="4:27" x14ac:dyDescent="0.2">
      <c r="D60" s="180">
        <f>'Solar prot device - data'!D53</f>
        <v>27</v>
      </c>
      <c r="E60" s="181" t="str">
        <f>IF('Solar prot device - data'!E53&lt;&gt;"",G$11&amp;" + "&amp;'Solar prot device - data'!E53,"")</f>
        <v/>
      </c>
      <c r="F60" s="182"/>
      <c r="G60" s="182"/>
      <c r="H60" s="247" t="str">
        <f>IF('Solar prot device - data'!F53&lt;&gt;"",'Solar prot device - data'!F53,"")</f>
        <v/>
      </c>
      <c r="I60" s="247" t="str">
        <f>IF('Solar prot device - data'!G53&lt;&gt;"",'Solar prot device - data'!G53,"")</f>
        <v/>
      </c>
      <c r="J60" s="247" t="str">
        <f>IF('Solar prot device - data'!H53&lt;&gt;"",'Solar prot device - data'!H53,"")</f>
        <v/>
      </c>
      <c r="K60" s="247" t="str">
        <f>IF('Solar prot device - data'!I53&lt;&gt;"",'Solar prot device - data'!I53,"")</f>
        <v/>
      </c>
      <c r="L60" s="247" t="str">
        <f>IF('Solar prot device - data'!J53&lt;&gt;"",'Solar prot device - data'!J53,"")</f>
        <v/>
      </c>
      <c r="M60" s="247" t="str">
        <f>IF('Solar prot device - data'!K53&lt;&gt;"",'Solar prot device - data'!K53,"")</f>
        <v/>
      </c>
      <c r="N60" s="308" t="str">
        <f>IF('Solar prot device - data'!L53&lt;&gt;"",'Solar prot device - data'!L53,"")</f>
        <v/>
      </c>
      <c r="O60" s="210" t="str">
        <f t="shared" si="11"/>
        <v/>
      </c>
      <c r="P60" s="311" t="str">
        <f t="shared" si="0"/>
        <v/>
      </c>
      <c r="Q60" s="186" t="str">
        <f t="shared" si="1"/>
        <v/>
      </c>
      <c r="R60" s="210" t="str">
        <f t="shared" si="2"/>
        <v/>
      </c>
      <c r="S60" s="214" t="str">
        <f t="shared" si="3"/>
        <v/>
      </c>
      <c r="T60" s="210" t="str">
        <f t="shared" si="4"/>
        <v/>
      </c>
      <c r="U60" s="214" t="str">
        <f t="shared" si="5"/>
        <v/>
      </c>
      <c r="V60" s="210" t="str">
        <f t="shared" si="6"/>
        <v/>
      </c>
      <c r="W60" s="214" t="str">
        <f t="shared" si="7"/>
        <v/>
      </c>
      <c r="Y60" s="184" t="str">
        <f t="shared" si="12"/>
        <v/>
      </c>
      <c r="Z60" s="185" t="str">
        <f t="shared" si="13"/>
        <v/>
      </c>
      <c r="AA60" s="186" t="str">
        <f t="shared" si="14"/>
        <v/>
      </c>
    </row>
    <row r="61" spans="4:27" x14ac:dyDescent="0.2">
      <c r="D61" s="180">
        <f>'Solar prot device - data'!D54</f>
        <v>28</v>
      </c>
      <c r="E61" s="181" t="str">
        <f>IF('Solar prot device - data'!E54&lt;&gt;"",G$11&amp;" + "&amp;'Solar prot device - data'!E54,"")</f>
        <v/>
      </c>
      <c r="F61" s="182"/>
      <c r="G61" s="182"/>
      <c r="H61" s="247" t="str">
        <f>IF('Solar prot device - data'!F54&lt;&gt;"",'Solar prot device - data'!F54,"")</f>
        <v/>
      </c>
      <c r="I61" s="247" t="str">
        <f>IF('Solar prot device - data'!G54&lt;&gt;"",'Solar prot device - data'!G54,"")</f>
        <v/>
      </c>
      <c r="J61" s="247" t="str">
        <f>IF('Solar prot device - data'!H54&lt;&gt;"",'Solar prot device - data'!H54,"")</f>
        <v/>
      </c>
      <c r="K61" s="247" t="str">
        <f>IF('Solar prot device - data'!I54&lt;&gt;"",'Solar prot device - data'!I54,"")</f>
        <v/>
      </c>
      <c r="L61" s="247" t="str">
        <f>IF('Solar prot device - data'!J54&lt;&gt;"",'Solar prot device - data'!J54,"")</f>
        <v/>
      </c>
      <c r="M61" s="247" t="str">
        <f>IF('Solar prot device - data'!K54&lt;&gt;"",'Solar prot device - data'!K54,"")</f>
        <v/>
      </c>
      <c r="N61" s="308" t="str">
        <f>IF('Solar prot device - data'!L54&lt;&gt;"",'Solar prot device - data'!L54,"")</f>
        <v/>
      </c>
      <c r="O61" s="210" t="str">
        <f t="shared" si="11"/>
        <v/>
      </c>
      <c r="P61" s="311" t="str">
        <f t="shared" si="0"/>
        <v/>
      </c>
      <c r="Q61" s="186" t="str">
        <f t="shared" si="1"/>
        <v/>
      </c>
      <c r="R61" s="210" t="str">
        <f t="shared" si="2"/>
        <v/>
      </c>
      <c r="S61" s="214" t="str">
        <f t="shared" si="3"/>
        <v/>
      </c>
      <c r="T61" s="210" t="str">
        <f t="shared" si="4"/>
        <v/>
      </c>
      <c r="U61" s="214" t="str">
        <f t="shared" si="5"/>
        <v/>
      </c>
      <c r="V61" s="210" t="str">
        <f t="shared" si="6"/>
        <v/>
      </c>
      <c r="W61" s="214" t="str">
        <f t="shared" si="7"/>
        <v/>
      </c>
      <c r="Y61" s="184" t="str">
        <f t="shared" si="12"/>
        <v/>
      </c>
      <c r="Z61" s="185" t="str">
        <f t="shared" si="13"/>
        <v/>
      </c>
      <c r="AA61" s="186" t="str">
        <f t="shared" si="14"/>
        <v/>
      </c>
    </row>
    <row r="62" spans="4:27" x14ac:dyDescent="0.2">
      <c r="D62" s="180">
        <f>'Solar prot device - data'!D55</f>
        <v>29</v>
      </c>
      <c r="E62" s="181" t="str">
        <f>IF('Solar prot device - data'!E55&lt;&gt;"",G$11&amp;" + "&amp;'Solar prot device - data'!E55,"")</f>
        <v/>
      </c>
      <c r="F62" s="182"/>
      <c r="G62" s="182"/>
      <c r="H62" s="247" t="str">
        <f>IF('Solar prot device - data'!F55&lt;&gt;"",'Solar prot device - data'!F55,"")</f>
        <v/>
      </c>
      <c r="I62" s="247" t="str">
        <f>IF('Solar prot device - data'!G55&lt;&gt;"",'Solar prot device - data'!G55,"")</f>
        <v/>
      </c>
      <c r="J62" s="247" t="str">
        <f>IF('Solar prot device - data'!H55&lt;&gt;"",'Solar prot device - data'!H55,"")</f>
        <v/>
      </c>
      <c r="K62" s="247" t="str">
        <f>IF('Solar prot device - data'!I55&lt;&gt;"",'Solar prot device - data'!I55,"")</f>
        <v/>
      </c>
      <c r="L62" s="247" t="str">
        <f>IF('Solar prot device - data'!J55&lt;&gt;"",'Solar prot device - data'!J55,"")</f>
        <v/>
      </c>
      <c r="M62" s="247" t="str">
        <f>IF('Solar prot device - data'!K55&lt;&gt;"",'Solar prot device - data'!K55,"")</f>
        <v/>
      </c>
      <c r="N62" s="308" t="str">
        <f>IF('Solar prot device - data'!L55&lt;&gt;"",'Solar prot device - data'!L55,"")</f>
        <v/>
      </c>
      <c r="O62" s="210" t="str">
        <f t="shared" si="11"/>
        <v/>
      </c>
      <c r="P62" s="311" t="str">
        <f t="shared" si="0"/>
        <v/>
      </c>
      <c r="Q62" s="186" t="str">
        <f t="shared" si="1"/>
        <v/>
      </c>
      <c r="R62" s="210" t="str">
        <f t="shared" si="2"/>
        <v/>
      </c>
      <c r="S62" s="214" t="str">
        <f t="shared" si="3"/>
        <v/>
      </c>
      <c r="T62" s="210" t="str">
        <f t="shared" si="4"/>
        <v/>
      </c>
      <c r="U62" s="214" t="str">
        <f t="shared" si="5"/>
        <v/>
      </c>
      <c r="V62" s="210" t="str">
        <f t="shared" si="6"/>
        <v/>
      </c>
      <c r="W62" s="214" t="str">
        <f t="shared" si="7"/>
        <v/>
      </c>
      <c r="Y62" s="184" t="str">
        <f t="shared" ref="Y62:Y125" si="15">IF(AND(O62&lt;&gt;"",$G$15&lt;&gt;""),O62/$G$15,"")</f>
        <v/>
      </c>
      <c r="Z62" s="185" t="str">
        <f t="shared" ref="Z62:Z125" si="16">IF(AND(P62&lt;&gt;"",$G$15&lt;&gt;""),P62/$G$15,"")</f>
        <v/>
      </c>
      <c r="AA62" s="186" t="str">
        <f t="shared" ref="AA62:AA125" si="17">IF(AND(Q62&lt;&gt;"",$G$15&lt;&gt;""),Q62/$G$15,"")</f>
        <v/>
      </c>
    </row>
    <row r="63" spans="4:27" x14ac:dyDescent="0.2">
      <c r="D63" s="180">
        <f>'Solar prot device - data'!D56</f>
        <v>30</v>
      </c>
      <c r="E63" s="181" t="str">
        <f>IF('Solar prot device - data'!E56&lt;&gt;"",G$11&amp;" + "&amp;'Solar prot device - data'!E56,"")</f>
        <v/>
      </c>
      <c r="F63" s="182"/>
      <c r="G63" s="182"/>
      <c r="H63" s="247" t="str">
        <f>IF('Solar prot device - data'!F56&lt;&gt;"",'Solar prot device - data'!F56,"")</f>
        <v/>
      </c>
      <c r="I63" s="247" t="str">
        <f>IF('Solar prot device - data'!G56&lt;&gt;"",'Solar prot device - data'!G56,"")</f>
        <v/>
      </c>
      <c r="J63" s="247" t="str">
        <f>IF('Solar prot device - data'!H56&lt;&gt;"",'Solar prot device - data'!H56,"")</f>
        <v/>
      </c>
      <c r="K63" s="247" t="str">
        <f>IF('Solar prot device - data'!I56&lt;&gt;"",'Solar prot device - data'!I56,"")</f>
        <v/>
      </c>
      <c r="L63" s="247" t="str">
        <f>IF('Solar prot device - data'!J56&lt;&gt;"",'Solar prot device - data'!J56,"")</f>
        <v/>
      </c>
      <c r="M63" s="247" t="str">
        <f>IF('Solar prot device - data'!K56&lt;&gt;"",'Solar prot device - data'!K56,"")</f>
        <v/>
      </c>
      <c r="N63" s="308" t="str">
        <f>IF('Solar prot device - data'!L56&lt;&gt;"",'Solar prot device - data'!L56,"")</f>
        <v/>
      </c>
      <c r="O63" s="210" t="str">
        <f t="shared" si="11"/>
        <v/>
      </c>
      <c r="P63" s="311" t="str">
        <f t="shared" si="0"/>
        <v/>
      </c>
      <c r="Q63" s="186" t="str">
        <f t="shared" si="1"/>
        <v/>
      </c>
      <c r="R63" s="210" t="str">
        <f t="shared" si="2"/>
        <v/>
      </c>
      <c r="S63" s="214" t="str">
        <f t="shared" si="3"/>
        <v/>
      </c>
      <c r="T63" s="210" t="str">
        <f t="shared" si="4"/>
        <v/>
      </c>
      <c r="U63" s="214" t="str">
        <f t="shared" si="5"/>
        <v/>
      </c>
      <c r="V63" s="210" t="str">
        <f t="shared" si="6"/>
        <v/>
      </c>
      <c r="W63" s="214" t="str">
        <f t="shared" si="7"/>
        <v/>
      </c>
      <c r="Y63" s="184" t="str">
        <f t="shared" si="15"/>
        <v/>
      </c>
      <c r="Z63" s="185" t="str">
        <f t="shared" si="16"/>
        <v/>
      </c>
      <c r="AA63" s="186" t="str">
        <f t="shared" si="17"/>
        <v/>
      </c>
    </row>
    <row r="64" spans="4:27" x14ac:dyDescent="0.2">
      <c r="D64" s="180">
        <f>'Solar prot device - data'!D57</f>
        <v>31</v>
      </c>
      <c r="E64" s="181" t="str">
        <f>IF('Solar prot device - data'!E57&lt;&gt;"",G$11&amp;" + "&amp;'Solar prot device - data'!E57,"")</f>
        <v/>
      </c>
      <c r="F64" s="182"/>
      <c r="G64" s="182"/>
      <c r="H64" s="247" t="str">
        <f>IF('Solar prot device - data'!F57&lt;&gt;"",'Solar prot device - data'!F57,"")</f>
        <v/>
      </c>
      <c r="I64" s="247" t="str">
        <f>IF('Solar prot device - data'!G57&lt;&gt;"",'Solar prot device - data'!G57,"")</f>
        <v/>
      </c>
      <c r="J64" s="247" t="str">
        <f>IF('Solar prot device - data'!H57&lt;&gt;"",'Solar prot device - data'!H57,"")</f>
        <v/>
      </c>
      <c r="K64" s="247" t="str">
        <f>IF('Solar prot device - data'!I57&lt;&gt;"",'Solar prot device - data'!I57,"")</f>
        <v/>
      </c>
      <c r="L64" s="247" t="str">
        <f>IF('Solar prot device - data'!J57&lt;&gt;"",'Solar prot device - data'!J57,"")</f>
        <v/>
      </c>
      <c r="M64" s="247" t="str">
        <f>IF('Solar prot device - data'!K57&lt;&gt;"",'Solar prot device - data'!K57,"")</f>
        <v/>
      </c>
      <c r="N64" s="308" t="str">
        <f>IF('Solar prot device - data'!L57&lt;&gt;"",'Solar prot device - data'!L57,"")</f>
        <v/>
      </c>
      <c r="O64" s="210" t="str">
        <f t="shared" si="11"/>
        <v/>
      </c>
      <c r="P64" s="311" t="str">
        <f t="shared" si="0"/>
        <v/>
      </c>
      <c r="Q64" s="186" t="str">
        <f t="shared" si="1"/>
        <v/>
      </c>
      <c r="R64" s="210" t="str">
        <f t="shared" si="2"/>
        <v/>
      </c>
      <c r="S64" s="214" t="str">
        <f t="shared" si="3"/>
        <v/>
      </c>
      <c r="T64" s="210" t="str">
        <f t="shared" si="4"/>
        <v/>
      </c>
      <c r="U64" s="214" t="str">
        <f t="shared" si="5"/>
        <v/>
      </c>
      <c r="V64" s="210" t="str">
        <f t="shared" si="6"/>
        <v/>
      </c>
      <c r="W64" s="214" t="str">
        <f t="shared" si="7"/>
        <v/>
      </c>
      <c r="Y64" s="184" t="str">
        <f t="shared" si="15"/>
        <v/>
      </c>
      <c r="Z64" s="185" t="str">
        <f t="shared" si="16"/>
        <v/>
      </c>
      <c r="AA64" s="186" t="str">
        <f t="shared" si="17"/>
        <v/>
      </c>
    </row>
    <row r="65" spans="4:27" x14ac:dyDescent="0.2">
      <c r="D65" s="180">
        <f>'Solar prot device - data'!D58</f>
        <v>32</v>
      </c>
      <c r="E65" s="181" t="str">
        <f>IF('Solar prot device - data'!E58&lt;&gt;"",G$11&amp;" + "&amp;'Solar prot device - data'!E58,"")</f>
        <v/>
      </c>
      <c r="F65" s="182"/>
      <c r="G65" s="182"/>
      <c r="H65" s="247" t="str">
        <f>IF('Solar prot device - data'!F58&lt;&gt;"",'Solar prot device - data'!F58,"")</f>
        <v/>
      </c>
      <c r="I65" s="247" t="str">
        <f>IF('Solar prot device - data'!G58&lt;&gt;"",'Solar prot device - data'!G58,"")</f>
        <v/>
      </c>
      <c r="J65" s="247" t="str">
        <f>IF('Solar prot device - data'!H58&lt;&gt;"",'Solar prot device - data'!H58,"")</f>
        <v/>
      </c>
      <c r="K65" s="247" t="str">
        <f>IF('Solar prot device - data'!I58&lt;&gt;"",'Solar prot device - data'!I58,"")</f>
        <v/>
      </c>
      <c r="L65" s="247" t="str">
        <f>IF('Solar prot device - data'!J58&lt;&gt;"",'Solar prot device - data'!J58,"")</f>
        <v/>
      </c>
      <c r="M65" s="247" t="str">
        <f>IF('Solar prot device - data'!K58&lt;&gt;"",'Solar prot device - data'!K58,"")</f>
        <v/>
      </c>
      <c r="N65" s="308" t="str">
        <f>IF('Solar prot device - data'!L58&lt;&gt;"",'Solar prot device - data'!L58,"")</f>
        <v/>
      </c>
      <c r="O65" s="210" t="str">
        <f t="shared" si="11"/>
        <v/>
      </c>
      <c r="P65" s="311" t="str">
        <f t="shared" si="0"/>
        <v/>
      </c>
      <c r="Q65" s="186" t="str">
        <f t="shared" si="1"/>
        <v/>
      </c>
      <c r="R65" s="210" t="str">
        <f t="shared" si="2"/>
        <v/>
      </c>
      <c r="S65" s="214" t="str">
        <f t="shared" si="3"/>
        <v/>
      </c>
      <c r="T65" s="210" t="str">
        <f t="shared" si="4"/>
        <v/>
      </c>
      <c r="U65" s="214" t="str">
        <f t="shared" si="5"/>
        <v/>
      </c>
      <c r="V65" s="210" t="str">
        <f t="shared" si="6"/>
        <v/>
      </c>
      <c r="W65" s="214" t="str">
        <f t="shared" si="7"/>
        <v/>
      </c>
      <c r="Y65" s="184" t="str">
        <f t="shared" si="15"/>
        <v/>
      </c>
      <c r="Z65" s="185" t="str">
        <f t="shared" si="16"/>
        <v/>
      </c>
      <c r="AA65" s="186" t="str">
        <f t="shared" si="17"/>
        <v/>
      </c>
    </row>
    <row r="66" spans="4:27" x14ac:dyDescent="0.2">
      <c r="D66" s="180">
        <f>'Solar prot device - data'!D59</f>
        <v>33</v>
      </c>
      <c r="E66" s="181" t="str">
        <f>IF('Solar prot device - data'!E59&lt;&gt;"",G$11&amp;" + "&amp;'Solar prot device - data'!E59,"")</f>
        <v/>
      </c>
      <c r="F66" s="182"/>
      <c r="G66" s="182"/>
      <c r="H66" s="247" t="str">
        <f>IF('Solar prot device - data'!F59&lt;&gt;"",'Solar prot device - data'!F59,"")</f>
        <v/>
      </c>
      <c r="I66" s="247" t="str">
        <f>IF('Solar prot device - data'!G59&lt;&gt;"",'Solar prot device - data'!G59,"")</f>
        <v/>
      </c>
      <c r="J66" s="247" t="str">
        <f>IF('Solar prot device - data'!H59&lt;&gt;"",'Solar prot device - data'!H59,"")</f>
        <v/>
      </c>
      <c r="K66" s="247" t="str">
        <f>IF('Solar prot device - data'!I59&lt;&gt;"",'Solar prot device - data'!I59,"")</f>
        <v/>
      </c>
      <c r="L66" s="247" t="str">
        <f>IF('Solar prot device - data'!J59&lt;&gt;"",'Solar prot device - data'!J59,"")</f>
        <v/>
      </c>
      <c r="M66" s="247" t="str">
        <f>IF('Solar prot device - data'!K59&lt;&gt;"",'Solar prot device - data'!K59,"")</f>
        <v/>
      </c>
      <c r="N66" s="308" t="str">
        <f>IF('Solar prot device - data'!L59&lt;&gt;"",'Solar prot device - data'!L59,"")</f>
        <v/>
      </c>
      <c r="O66" s="210" t="str">
        <f t="shared" si="11"/>
        <v/>
      </c>
      <c r="P66" s="311" t="str">
        <f t="shared" si="0"/>
        <v/>
      </c>
      <c r="Q66" s="186" t="str">
        <f t="shared" si="1"/>
        <v/>
      </c>
      <c r="R66" s="210" t="str">
        <f t="shared" si="2"/>
        <v/>
      </c>
      <c r="S66" s="214" t="str">
        <f t="shared" si="3"/>
        <v/>
      </c>
      <c r="T66" s="210" t="str">
        <f t="shared" si="4"/>
        <v/>
      </c>
      <c r="U66" s="214" t="str">
        <f t="shared" si="5"/>
        <v/>
      </c>
      <c r="V66" s="210" t="str">
        <f t="shared" si="6"/>
        <v/>
      </c>
      <c r="W66" s="214" t="str">
        <f t="shared" si="7"/>
        <v/>
      </c>
      <c r="Y66" s="184" t="str">
        <f t="shared" si="15"/>
        <v/>
      </c>
      <c r="Z66" s="185" t="str">
        <f t="shared" si="16"/>
        <v/>
      </c>
      <c r="AA66" s="186" t="str">
        <f t="shared" si="17"/>
        <v/>
      </c>
    </row>
    <row r="67" spans="4:27" x14ac:dyDescent="0.2">
      <c r="D67" s="180">
        <f>'Solar prot device - data'!D60</f>
        <v>34</v>
      </c>
      <c r="E67" s="181" t="str">
        <f>IF('Solar prot device - data'!E60&lt;&gt;"",G$11&amp;" + "&amp;'Solar prot device - data'!E60,"")</f>
        <v/>
      </c>
      <c r="F67" s="182"/>
      <c r="G67" s="182"/>
      <c r="H67" s="247" t="str">
        <f>IF('Solar prot device - data'!F60&lt;&gt;"",'Solar prot device - data'!F60,"")</f>
        <v/>
      </c>
      <c r="I67" s="247" t="str">
        <f>IF('Solar prot device - data'!G60&lt;&gt;"",'Solar prot device - data'!G60,"")</f>
        <v/>
      </c>
      <c r="J67" s="247" t="str">
        <f>IF('Solar prot device - data'!H60&lt;&gt;"",'Solar prot device - data'!H60,"")</f>
        <v/>
      </c>
      <c r="K67" s="247" t="str">
        <f>IF('Solar prot device - data'!I60&lt;&gt;"",'Solar prot device - data'!I60,"")</f>
        <v/>
      </c>
      <c r="L67" s="247" t="str">
        <f>IF('Solar prot device - data'!J60&lt;&gt;"",'Solar prot device - data'!J60,"")</f>
        <v/>
      </c>
      <c r="M67" s="247" t="str">
        <f>IF('Solar prot device - data'!K60&lt;&gt;"",'Solar prot device - data'!K60,"")</f>
        <v/>
      </c>
      <c r="N67" s="308" t="str">
        <f>IF('Solar prot device - data'!L60&lt;&gt;"",'Solar prot device - data'!L60,"")</f>
        <v/>
      </c>
      <c r="O67" s="210" t="str">
        <f t="shared" si="11"/>
        <v/>
      </c>
      <c r="P67" s="311" t="str">
        <f t="shared" si="0"/>
        <v/>
      </c>
      <c r="Q67" s="186" t="str">
        <f t="shared" si="1"/>
        <v/>
      </c>
      <c r="R67" s="210" t="str">
        <f t="shared" si="2"/>
        <v/>
      </c>
      <c r="S67" s="214" t="str">
        <f t="shared" si="3"/>
        <v/>
      </c>
      <c r="T67" s="210" t="str">
        <f t="shared" si="4"/>
        <v/>
      </c>
      <c r="U67" s="214" t="str">
        <f t="shared" si="5"/>
        <v/>
      </c>
      <c r="V67" s="210" t="str">
        <f t="shared" si="6"/>
        <v/>
      </c>
      <c r="W67" s="214" t="str">
        <f t="shared" si="7"/>
        <v/>
      </c>
      <c r="Y67" s="184" t="str">
        <f t="shared" si="15"/>
        <v/>
      </c>
      <c r="Z67" s="185" t="str">
        <f t="shared" si="16"/>
        <v/>
      </c>
      <c r="AA67" s="186" t="str">
        <f t="shared" si="17"/>
        <v/>
      </c>
    </row>
    <row r="68" spans="4:27" x14ac:dyDescent="0.2">
      <c r="D68" s="180">
        <f>'Solar prot device - data'!D61</f>
        <v>35</v>
      </c>
      <c r="E68" s="181" t="str">
        <f>IF('Solar prot device - data'!E61&lt;&gt;"",G$11&amp;" + "&amp;'Solar prot device - data'!E61,"")</f>
        <v/>
      </c>
      <c r="F68" s="182"/>
      <c r="G68" s="182"/>
      <c r="H68" s="247" t="str">
        <f>IF('Solar prot device - data'!F61&lt;&gt;"",'Solar prot device - data'!F61,"")</f>
        <v/>
      </c>
      <c r="I68" s="247" t="str">
        <f>IF('Solar prot device - data'!G61&lt;&gt;"",'Solar prot device - data'!G61,"")</f>
        <v/>
      </c>
      <c r="J68" s="247" t="str">
        <f>IF('Solar prot device - data'!H61&lt;&gt;"",'Solar prot device - data'!H61,"")</f>
        <v/>
      </c>
      <c r="K68" s="247" t="str">
        <f>IF('Solar prot device - data'!I61&lt;&gt;"",'Solar prot device - data'!I61,"")</f>
        <v/>
      </c>
      <c r="L68" s="247" t="str">
        <f>IF('Solar prot device - data'!J61&lt;&gt;"",'Solar prot device - data'!J61,"")</f>
        <v/>
      </c>
      <c r="M68" s="247" t="str">
        <f>IF('Solar prot device - data'!K61&lt;&gt;"",'Solar prot device - data'!K61,"")</f>
        <v/>
      </c>
      <c r="N68" s="308" t="str">
        <f>IF('Solar prot device - data'!L61&lt;&gt;"",'Solar prot device - data'!L61,"")</f>
        <v/>
      </c>
      <c r="O68" s="210" t="str">
        <f t="shared" si="11"/>
        <v/>
      </c>
      <c r="P68" s="311" t="str">
        <f t="shared" si="0"/>
        <v/>
      </c>
      <c r="Q68" s="186" t="str">
        <f t="shared" si="1"/>
        <v/>
      </c>
      <c r="R68" s="210" t="str">
        <f t="shared" si="2"/>
        <v/>
      </c>
      <c r="S68" s="214" t="str">
        <f t="shared" si="3"/>
        <v/>
      </c>
      <c r="T68" s="210" t="str">
        <f t="shared" si="4"/>
        <v/>
      </c>
      <c r="U68" s="214" t="str">
        <f t="shared" si="5"/>
        <v/>
      </c>
      <c r="V68" s="210" t="str">
        <f t="shared" si="6"/>
        <v/>
      </c>
      <c r="W68" s="214" t="str">
        <f t="shared" si="7"/>
        <v/>
      </c>
      <c r="Y68" s="184" t="str">
        <f t="shared" si="15"/>
        <v/>
      </c>
      <c r="Z68" s="185" t="str">
        <f t="shared" si="16"/>
        <v/>
      </c>
      <c r="AA68" s="186" t="str">
        <f t="shared" si="17"/>
        <v/>
      </c>
    </row>
    <row r="69" spans="4:27" x14ac:dyDescent="0.2">
      <c r="D69" s="180">
        <f>'Solar prot device - data'!D62</f>
        <v>36</v>
      </c>
      <c r="E69" s="181" t="str">
        <f>IF('Solar prot device - data'!E62&lt;&gt;"",G$11&amp;" + "&amp;'Solar prot device - data'!E62,"")</f>
        <v/>
      </c>
      <c r="F69" s="182"/>
      <c r="G69" s="182"/>
      <c r="H69" s="247" t="str">
        <f>IF('Solar prot device - data'!F62&lt;&gt;"",'Solar prot device - data'!F62,"")</f>
        <v/>
      </c>
      <c r="I69" s="247" t="str">
        <f>IF('Solar prot device - data'!G62&lt;&gt;"",'Solar prot device - data'!G62,"")</f>
        <v/>
      </c>
      <c r="J69" s="247" t="str">
        <f>IF('Solar prot device - data'!H62&lt;&gt;"",'Solar prot device - data'!H62,"")</f>
        <v/>
      </c>
      <c r="K69" s="247" t="str">
        <f>IF('Solar prot device - data'!I62&lt;&gt;"",'Solar prot device - data'!I62,"")</f>
        <v/>
      </c>
      <c r="L69" s="247" t="str">
        <f>IF('Solar prot device - data'!J62&lt;&gt;"",'Solar prot device - data'!J62,"")</f>
        <v/>
      </c>
      <c r="M69" s="247" t="str">
        <f>IF('Solar prot device - data'!K62&lt;&gt;"",'Solar prot device - data'!K62,"")</f>
        <v/>
      </c>
      <c r="N69" s="308" t="str">
        <f>IF('Solar prot device - data'!L62&lt;&gt;"",'Solar prot device - data'!L62,"")</f>
        <v/>
      </c>
      <c r="O69" s="210" t="str">
        <f t="shared" si="11"/>
        <v/>
      </c>
      <c r="P69" s="311" t="str">
        <f t="shared" si="0"/>
        <v/>
      </c>
      <c r="Q69" s="186" t="str">
        <f t="shared" si="1"/>
        <v/>
      </c>
      <c r="R69" s="210" t="str">
        <f t="shared" si="2"/>
        <v/>
      </c>
      <c r="S69" s="214" t="str">
        <f t="shared" si="3"/>
        <v/>
      </c>
      <c r="T69" s="210" t="str">
        <f t="shared" si="4"/>
        <v/>
      </c>
      <c r="U69" s="214" t="str">
        <f t="shared" si="5"/>
        <v/>
      </c>
      <c r="V69" s="210" t="str">
        <f t="shared" si="6"/>
        <v/>
      </c>
      <c r="W69" s="214" t="str">
        <f t="shared" si="7"/>
        <v/>
      </c>
      <c r="Y69" s="184" t="str">
        <f t="shared" si="15"/>
        <v/>
      </c>
      <c r="Z69" s="185" t="str">
        <f t="shared" si="16"/>
        <v/>
      </c>
      <c r="AA69" s="186" t="str">
        <f t="shared" si="17"/>
        <v/>
      </c>
    </row>
    <row r="70" spans="4:27" x14ac:dyDescent="0.2">
      <c r="D70" s="180">
        <f>'Solar prot device - data'!D63</f>
        <v>37</v>
      </c>
      <c r="E70" s="181" t="str">
        <f>IF('Solar prot device - data'!E63&lt;&gt;"",G$11&amp;" + "&amp;'Solar prot device - data'!E63,"")</f>
        <v/>
      </c>
      <c r="F70" s="182"/>
      <c r="G70" s="182"/>
      <c r="H70" s="247" t="str">
        <f>IF('Solar prot device - data'!F63&lt;&gt;"",'Solar prot device - data'!F63,"")</f>
        <v/>
      </c>
      <c r="I70" s="247" t="str">
        <f>IF('Solar prot device - data'!G63&lt;&gt;"",'Solar prot device - data'!G63,"")</f>
        <v/>
      </c>
      <c r="J70" s="247" t="str">
        <f>IF('Solar prot device - data'!H63&lt;&gt;"",'Solar prot device - data'!H63,"")</f>
        <v/>
      </c>
      <c r="K70" s="247" t="str">
        <f>IF('Solar prot device - data'!I63&lt;&gt;"",'Solar prot device - data'!I63,"")</f>
        <v/>
      </c>
      <c r="L70" s="247" t="str">
        <f>IF('Solar prot device - data'!J63&lt;&gt;"",'Solar prot device - data'!J63,"")</f>
        <v/>
      </c>
      <c r="M70" s="247" t="str">
        <f>IF('Solar prot device - data'!K63&lt;&gt;"",'Solar prot device - data'!K63,"")</f>
        <v/>
      </c>
      <c r="N70" s="308" t="str">
        <f>IF('Solar prot device - data'!L63&lt;&gt;"",'Solar prot device - data'!L63,"")</f>
        <v/>
      </c>
      <c r="O70" s="210" t="str">
        <f t="shared" si="11"/>
        <v/>
      </c>
      <c r="P70" s="311" t="str">
        <f t="shared" si="0"/>
        <v/>
      </c>
      <c r="Q70" s="186" t="str">
        <f t="shared" si="1"/>
        <v/>
      </c>
      <c r="R70" s="210" t="str">
        <f t="shared" si="2"/>
        <v/>
      </c>
      <c r="S70" s="214" t="str">
        <f t="shared" si="3"/>
        <v/>
      </c>
      <c r="T70" s="210" t="str">
        <f t="shared" si="4"/>
        <v/>
      </c>
      <c r="U70" s="214" t="str">
        <f t="shared" si="5"/>
        <v/>
      </c>
      <c r="V70" s="210" t="str">
        <f t="shared" si="6"/>
        <v/>
      </c>
      <c r="W70" s="214" t="str">
        <f t="shared" si="7"/>
        <v/>
      </c>
      <c r="Y70" s="184" t="str">
        <f t="shared" si="15"/>
        <v/>
      </c>
      <c r="Z70" s="185" t="str">
        <f t="shared" si="16"/>
        <v/>
      </c>
      <c r="AA70" s="186" t="str">
        <f t="shared" si="17"/>
        <v/>
      </c>
    </row>
    <row r="71" spans="4:27" x14ac:dyDescent="0.2">
      <c r="D71" s="180">
        <f>'Solar prot device - data'!D64</f>
        <v>38</v>
      </c>
      <c r="E71" s="181" t="str">
        <f>IF('Solar prot device - data'!E64&lt;&gt;"",G$11&amp;" + "&amp;'Solar prot device - data'!E64,"")</f>
        <v/>
      </c>
      <c r="F71" s="182"/>
      <c r="G71" s="182"/>
      <c r="H71" s="247" t="str">
        <f>IF('Solar prot device - data'!F64&lt;&gt;"",'Solar prot device - data'!F64,"")</f>
        <v/>
      </c>
      <c r="I71" s="247" t="str">
        <f>IF('Solar prot device - data'!G64&lt;&gt;"",'Solar prot device - data'!G64,"")</f>
        <v/>
      </c>
      <c r="J71" s="247" t="str">
        <f>IF('Solar prot device - data'!H64&lt;&gt;"",'Solar prot device - data'!H64,"")</f>
        <v/>
      </c>
      <c r="K71" s="247" t="str">
        <f>IF('Solar prot device - data'!I64&lt;&gt;"",'Solar prot device - data'!I64,"")</f>
        <v/>
      </c>
      <c r="L71" s="247" t="str">
        <f>IF('Solar prot device - data'!J64&lt;&gt;"",'Solar prot device - data'!J64,"")</f>
        <v/>
      </c>
      <c r="M71" s="247" t="str">
        <f>IF('Solar prot device - data'!K64&lt;&gt;"",'Solar prot device - data'!K64,"")</f>
        <v/>
      </c>
      <c r="N71" s="308" t="str">
        <f>IF('Solar prot device - data'!L64&lt;&gt;"",'Solar prot device - data'!L64,"")</f>
        <v/>
      </c>
      <c r="O71" s="210" t="str">
        <f t="shared" si="11"/>
        <v/>
      </c>
      <c r="P71" s="311" t="str">
        <f t="shared" si="0"/>
        <v/>
      </c>
      <c r="Q71" s="186" t="str">
        <f t="shared" si="1"/>
        <v/>
      </c>
      <c r="R71" s="210" t="str">
        <f t="shared" si="2"/>
        <v/>
      </c>
      <c r="S71" s="214" t="str">
        <f t="shared" si="3"/>
        <v/>
      </c>
      <c r="T71" s="210" t="str">
        <f t="shared" si="4"/>
        <v/>
      </c>
      <c r="U71" s="214" t="str">
        <f t="shared" si="5"/>
        <v/>
      </c>
      <c r="V71" s="210" t="str">
        <f t="shared" si="6"/>
        <v/>
      </c>
      <c r="W71" s="214" t="str">
        <f t="shared" si="7"/>
        <v/>
      </c>
      <c r="Y71" s="184" t="str">
        <f t="shared" si="15"/>
        <v/>
      </c>
      <c r="Z71" s="185" t="str">
        <f t="shared" si="16"/>
        <v/>
      </c>
      <c r="AA71" s="186" t="str">
        <f t="shared" si="17"/>
        <v/>
      </c>
    </row>
    <row r="72" spans="4:27" x14ac:dyDescent="0.2">
      <c r="D72" s="180">
        <f>'Solar prot device - data'!D65</f>
        <v>39</v>
      </c>
      <c r="E72" s="181" t="str">
        <f>IF('Solar prot device - data'!E65&lt;&gt;"",G$11&amp;" + "&amp;'Solar prot device - data'!E65,"")</f>
        <v/>
      </c>
      <c r="F72" s="182"/>
      <c r="G72" s="182"/>
      <c r="H72" s="247" t="str">
        <f>IF('Solar prot device - data'!F65&lt;&gt;"",'Solar prot device - data'!F65,"")</f>
        <v/>
      </c>
      <c r="I72" s="247" t="str">
        <f>IF('Solar prot device - data'!G65&lt;&gt;"",'Solar prot device - data'!G65,"")</f>
        <v/>
      </c>
      <c r="J72" s="247" t="str">
        <f>IF('Solar prot device - data'!H65&lt;&gt;"",'Solar prot device - data'!H65,"")</f>
        <v/>
      </c>
      <c r="K72" s="247" t="str">
        <f>IF('Solar prot device - data'!I65&lt;&gt;"",'Solar prot device - data'!I65,"")</f>
        <v/>
      </c>
      <c r="L72" s="247" t="str">
        <f>IF('Solar prot device - data'!J65&lt;&gt;"",'Solar prot device - data'!J65,"")</f>
        <v/>
      </c>
      <c r="M72" s="247" t="str">
        <f>IF('Solar prot device - data'!K65&lt;&gt;"",'Solar prot device - data'!K65,"")</f>
        <v/>
      </c>
      <c r="N72" s="308" t="str">
        <f>IF('Solar prot device - data'!L65&lt;&gt;"",'Solar prot device - data'!L65,"")</f>
        <v/>
      </c>
      <c r="O72" s="210" t="str">
        <f t="shared" si="11"/>
        <v/>
      </c>
      <c r="P72" s="311" t="str">
        <f t="shared" si="0"/>
        <v/>
      </c>
      <c r="Q72" s="186" t="str">
        <f t="shared" si="1"/>
        <v/>
      </c>
      <c r="R72" s="210" t="str">
        <f t="shared" si="2"/>
        <v/>
      </c>
      <c r="S72" s="214" t="str">
        <f t="shared" si="3"/>
        <v/>
      </c>
      <c r="T72" s="210" t="str">
        <f t="shared" si="4"/>
        <v/>
      </c>
      <c r="U72" s="214" t="str">
        <f t="shared" si="5"/>
        <v/>
      </c>
      <c r="V72" s="210" t="str">
        <f t="shared" si="6"/>
        <v/>
      </c>
      <c r="W72" s="214" t="str">
        <f t="shared" si="7"/>
        <v/>
      </c>
      <c r="Y72" s="184" t="str">
        <f t="shared" si="15"/>
        <v/>
      </c>
      <c r="Z72" s="185" t="str">
        <f t="shared" si="16"/>
        <v/>
      </c>
      <c r="AA72" s="186" t="str">
        <f t="shared" si="17"/>
        <v/>
      </c>
    </row>
    <row r="73" spans="4:27" x14ac:dyDescent="0.2">
      <c r="D73" s="180">
        <f>'Solar prot device - data'!D66</f>
        <v>40</v>
      </c>
      <c r="E73" s="181" t="str">
        <f>IF('Solar prot device - data'!E66&lt;&gt;"",G$11&amp;" + "&amp;'Solar prot device - data'!E66,"")</f>
        <v/>
      </c>
      <c r="F73" s="182"/>
      <c r="G73" s="182"/>
      <c r="H73" s="247" t="str">
        <f>IF('Solar prot device - data'!F66&lt;&gt;"",'Solar prot device - data'!F66,"")</f>
        <v/>
      </c>
      <c r="I73" s="247" t="str">
        <f>IF('Solar prot device - data'!G66&lt;&gt;"",'Solar prot device - data'!G66,"")</f>
        <v/>
      </c>
      <c r="J73" s="247" t="str">
        <f>IF('Solar prot device - data'!H66&lt;&gt;"",'Solar prot device - data'!H66,"")</f>
        <v/>
      </c>
      <c r="K73" s="247" t="str">
        <f>IF('Solar prot device - data'!I66&lt;&gt;"",'Solar prot device - data'!I66,"")</f>
        <v/>
      </c>
      <c r="L73" s="247" t="str">
        <f>IF('Solar prot device - data'!J66&lt;&gt;"",'Solar prot device - data'!J66,"")</f>
        <v/>
      </c>
      <c r="M73" s="247" t="str">
        <f>IF('Solar prot device - data'!K66&lt;&gt;"",'Solar prot device - data'!K66,"")</f>
        <v/>
      </c>
      <c r="N73" s="308" t="str">
        <f>IF('Solar prot device - data'!L66&lt;&gt;"",'Solar prot device - data'!L66,"")</f>
        <v/>
      </c>
      <c r="O73" s="210" t="str">
        <f t="shared" si="11"/>
        <v/>
      </c>
      <c r="P73" s="311" t="str">
        <f t="shared" si="0"/>
        <v/>
      </c>
      <c r="Q73" s="186" t="str">
        <f t="shared" si="1"/>
        <v/>
      </c>
      <c r="R73" s="210" t="str">
        <f t="shared" si="2"/>
        <v/>
      </c>
      <c r="S73" s="214" t="str">
        <f t="shared" si="3"/>
        <v/>
      </c>
      <c r="T73" s="210" t="str">
        <f t="shared" si="4"/>
        <v/>
      </c>
      <c r="U73" s="214" t="str">
        <f t="shared" si="5"/>
        <v/>
      </c>
      <c r="V73" s="210" t="str">
        <f t="shared" si="6"/>
        <v/>
      </c>
      <c r="W73" s="214" t="str">
        <f t="shared" si="7"/>
        <v/>
      </c>
      <c r="Y73" s="184" t="str">
        <f t="shared" si="15"/>
        <v/>
      </c>
      <c r="Z73" s="185" t="str">
        <f t="shared" si="16"/>
        <v/>
      </c>
      <c r="AA73" s="186" t="str">
        <f t="shared" si="17"/>
        <v/>
      </c>
    </row>
    <row r="74" spans="4:27" x14ac:dyDescent="0.2">
      <c r="D74" s="180">
        <f>'Solar prot device - data'!D67</f>
        <v>41</v>
      </c>
      <c r="E74" s="181" t="str">
        <f>IF('Solar prot device - data'!E67&lt;&gt;"",G$11&amp;" + "&amp;'Solar prot device - data'!E67,"")</f>
        <v/>
      </c>
      <c r="F74" s="182"/>
      <c r="G74" s="182"/>
      <c r="H74" s="247" t="str">
        <f>IF('Solar prot device - data'!F67&lt;&gt;"",'Solar prot device - data'!F67,"")</f>
        <v/>
      </c>
      <c r="I74" s="247" t="str">
        <f>IF('Solar prot device - data'!G67&lt;&gt;"",'Solar prot device - data'!G67,"")</f>
        <v/>
      </c>
      <c r="J74" s="247" t="str">
        <f>IF('Solar prot device - data'!H67&lt;&gt;"",'Solar prot device - data'!H67,"")</f>
        <v/>
      </c>
      <c r="K74" s="247" t="str">
        <f>IF('Solar prot device - data'!I67&lt;&gt;"",'Solar prot device - data'!I67,"")</f>
        <v/>
      </c>
      <c r="L74" s="247" t="str">
        <f>IF('Solar prot device - data'!J67&lt;&gt;"",'Solar prot device - data'!J67,"")</f>
        <v/>
      </c>
      <c r="M74" s="247" t="str">
        <f>IF('Solar prot device - data'!K67&lt;&gt;"",'Solar prot device - data'!K67,"")</f>
        <v/>
      </c>
      <c r="N74" s="308" t="str">
        <f>IF('Solar prot device - data'!L67&lt;&gt;"",'Solar prot device - data'!L67,"")</f>
        <v/>
      </c>
      <c r="O74" s="210" t="str">
        <f t="shared" si="11"/>
        <v/>
      </c>
      <c r="P74" s="311" t="str">
        <f t="shared" si="0"/>
        <v/>
      </c>
      <c r="Q74" s="186" t="str">
        <f t="shared" si="1"/>
        <v/>
      </c>
      <c r="R74" s="210" t="str">
        <f t="shared" si="2"/>
        <v/>
      </c>
      <c r="S74" s="214" t="str">
        <f t="shared" si="3"/>
        <v/>
      </c>
      <c r="T74" s="210" t="str">
        <f t="shared" si="4"/>
        <v/>
      </c>
      <c r="U74" s="214" t="str">
        <f t="shared" si="5"/>
        <v/>
      </c>
      <c r="V74" s="210" t="str">
        <f t="shared" si="6"/>
        <v/>
      </c>
      <c r="W74" s="214" t="str">
        <f t="shared" si="7"/>
        <v/>
      </c>
      <c r="Y74" s="184" t="str">
        <f t="shared" si="15"/>
        <v/>
      </c>
      <c r="Z74" s="185" t="str">
        <f t="shared" si="16"/>
        <v/>
      </c>
      <c r="AA74" s="186" t="str">
        <f t="shared" si="17"/>
        <v/>
      </c>
    </row>
    <row r="75" spans="4:27" x14ac:dyDescent="0.2">
      <c r="D75" s="180">
        <f>'Solar prot device - data'!D68</f>
        <v>42</v>
      </c>
      <c r="E75" s="181" t="str">
        <f>IF('Solar prot device - data'!E68&lt;&gt;"",G$11&amp;" + "&amp;'Solar prot device - data'!E68,"")</f>
        <v/>
      </c>
      <c r="F75" s="182"/>
      <c r="G75" s="182"/>
      <c r="H75" s="247" t="str">
        <f>IF('Solar prot device - data'!F68&lt;&gt;"",'Solar prot device - data'!F68,"")</f>
        <v/>
      </c>
      <c r="I75" s="247" t="str">
        <f>IF('Solar prot device - data'!G68&lt;&gt;"",'Solar prot device - data'!G68,"")</f>
        <v/>
      </c>
      <c r="J75" s="247" t="str">
        <f>IF('Solar prot device - data'!H68&lt;&gt;"",'Solar prot device - data'!H68,"")</f>
        <v/>
      </c>
      <c r="K75" s="247" t="str">
        <f>IF('Solar prot device - data'!I68&lt;&gt;"",'Solar prot device - data'!I68,"")</f>
        <v/>
      </c>
      <c r="L75" s="247" t="str">
        <f>IF('Solar prot device - data'!J68&lt;&gt;"",'Solar prot device - data'!J68,"")</f>
        <v/>
      </c>
      <c r="M75" s="247" t="str">
        <f>IF('Solar prot device - data'!K68&lt;&gt;"",'Solar prot device - data'!K68,"")</f>
        <v/>
      </c>
      <c r="N75" s="308" t="str">
        <f>IF('Solar prot device - data'!L68&lt;&gt;"",'Solar prot device - data'!L68,"")</f>
        <v/>
      </c>
      <c r="O75" s="210" t="str">
        <f t="shared" si="11"/>
        <v/>
      </c>
      <c r="P75" s="311" t="str">
        <f t="shared" si="0"/>
        <v/>
      </c>
      <c r="Q75" s="186" t="str">
        <f t="shared" si="1"/>
        <v/>
      </c>
      <c r="R75" s="210" t="str">
        <f t="shared" si="2"/>
        <v/>
      </c>
      <c r="S75" s="214" t="str">
        <f t="shared" si="3"/>
        <v/>
      </c>
      <c r="T75" s="210" t="str">
        <f t="shared" si="4"/>
        <v/>
      </c>
      <c r="U75" s="214" t="str">
        <f t="shared" si="5"/>
        <v/>
      </c>
      <c r="V75" s="210" t="str">
        <f t="shared" si="6"/>
        <v/>
      </c>
      <c r="W75" s="214" t="str">
        <f t="shared" si="7"/>
        <v/>
      </c>
      <c r="Y75" s="184" t="str">
        <f t="shared" si="15"/>
        <v/>
      </c>
      <c r="Z75" s="185" t="str">
        <f t="shared" si="16"/>
        <v/>
      </c>
      <c r="AA75" s="186" t="str">
        <f t="shared" si="17"/>
        <v/>
      </c>
    </row>
    <row r="76" spans="4:27" x14ac:dyDescent="0.2">
      <c r="D76" s="180">
        <f>'Solar prot device - data'!D69</f>
        <v>43</v>
      </c>
      <c r="E76" s="181" t="str">
        <f>IF('Solar prot device - data'!E69&lt;&gt;"",G$11&amp;" + "&amp;'Solar prot device - data'!E69,"")</f>
        <v/>
      </c>
      <c r="F76" s="182"/>
      <c r="G76" s="182"/>
      <c r="H76" s="247" t="str">
        <f>IF('Solar prot device - data'!F69&lt;&gt;"",'Solar prot device - data'!F69,"")</f>
        <v/>
      </c>
      <c r="I76" s="247" t="str">
        <f>IF('Solar prot device - data'!G69&lt;&gt;"",'Solar prot device - data'!G69,"")</f>
        <v/>
      </c>
      <c r="J76" s="247" t="str">
        <f>IF('Solar prot device - data'!H69&lt;&gt;"",'Solar prot device - data'!H69,"")</f>
        <v/>
      </c>
      <c r="K76" s="247" t="str">
        <f>IF('Solar prot device - data'!I69&lt;&gt;"",'Solar prot device - data'!I69,"")</f>
        <v/>
      </c>
      <c r="L76" s="247" t="str">
        <f>IF('Solar prot device - data'!J69&lt;&gt;"",'Solar prot device - data'!J69,"")</f>
        <v/>
      </c>
      <c r="M76" s="247" t="str">
        <f>IF('Solar prot device - data'!K69&lt;&gt;"",'Solar prot device - data'!K69,"")</f>
        <v/>
      </c>
      <c r="N76" s="308" t="str">
        <f>IF('Solar prot device - data'!L69&lt;&gt;"",'Solar prot device - data'!L69,"")</f>
        <v/>
      </c>
      <c r="O76" s="210" t="str">
        <f t="shared" si="11"/>
        <v/>
      </c>
      <c r="P76" s="311" t="str">
        <f t="shared" si="0"/>
        <v/>
      </c>
      <c r="Q76" s="186" t="str">
        <f t="shared" si="1"/>
        <v/>
      </c>
      <c r="R76" s="210" t="str">
        <f t="shared" si="2"/>
        <v/>
      </c>
      <c r="S76" s="214" t="str">
        <f t="shared" si="3"/>
        <v/>
      </c>
      <c r="T76" s="210" t="str">
        <f t="shared" si="4"/>
        <v/>
      </c>
      <c r="U76" s="214" t="str">
        <f t="shared" si="5"/>
        <v/>
      </c>
      <c r="V76" s="210" t="str">
        <f t="shared" si="6"/>
        <v/>
      </c>
      <c r="W76" s="214" t="str">
        <f t="shared" si="7"/>
        <v/>
      </c>
      <c r="Y76" s="184" t="str">
        <f t="shared" si="15"/>
        <v/>
      </c>
      <c r="Z76" s="185" t="str">
        <f t="shared" si="16"/>
        <v/>
      </c>
      <c r="AA76" s="186" t="str">
        <f t="shared" si="17"/>
        <v/>
      </c>
    </row>
    <row r="77" spans="4:27" x14ac:dyDescent="0.2">
      <c r="D77" s="180">
        <f>'Solar prot device - data'!D70</f>
        <v>44</v>
      </c>
      <c r="E77" s="181" t="str">
        <f>IF('Solar prot device - data'!E70&lt;&gt;"",G$11&amp;" + "&amp;'Solar prot device - data'!E70,"")</f>
        <v/>
      </c>
      <c r="F77" s="182"/>
      <c r="G77" s="182"/>
      <c r="H77" s="247" t="str">
        <f>IF('Solar prot device - data'!F70&lt;&gt;"",'Solar prot device - data'!F70,"")</f>
        <v/>
      </c>
      <c r="I77" s="247" t="str">
        <f>IF('Solar prot device - data'!G70&lt;&gt;"",'Solar prot device - data'!G70,"")</f>
        <v/>
      </c>
      <c r="J77" s="247" t="str">
        <f>IF('Solar prot device - data'!H70&lt;&gt;"",'Solar prot device - data'!H70,"")</f>
        <v/>
      </c>
      <c r="K77" s="247" t="str">
        <f>IF('Solar prot device - data'!I70&lt;&gt;"",'Solar prot device - data'!I70,"")</f>
        <v/>
      </c>
      <c r="L77" s="247" t="str">
        <f>IF('Solar prot device - data'!J70&lt;&gt;"",'Solar prot device - data'!J70,"")</f>
        <v/>
      </c>
      <c r="M77" s="247" t="str">
        <f>IF('Solar prot device - data'!K70&lt;&gt;"",'Solar prot device - data'!K70,"")</f>
        <v/>
      </c>
      <c r="N77" s="308" t="str">
        <f>IF('Solar prot device - data'!L70&lt;&gt;"",'Solar prot device - data'!L70,"")</f>
        <v/>
      </c>
      <c r="O77" s="210" t="str">
        <f t="shared" si="11"/>
        <v/>
      </c>
      <c r="P77" s="311" t="str">
        <f t="shared" si="0"/>
        <v/>
      </c>
      <c r="Q77" s="186" t="str">
        <f t="shared" si="1"/>
        <v/>
      </c>
      <c r="R77" s="210" t="str">
        <f t="shared" si="2"/>
        <v/>
      </c>
      <c r="S77" s="214" t="str">
        <f t="shared" si="3"/>
        <v/>
      </c>
      <c r="T77" s="210" t="str">
        <f t="shared" si="4"/>
        <v/>
      </c>
      <c r="U77" s="214" t="str">
        <f t="shared" si="5"/>
        <v/>
      </c>
      <c r="V77" s="210" t="str">
        <f t="shared" si="6"/>
        <v/>
      </c>
      <c r="W77" s="214" t="str">
        <f t="shared" si="7"/>
        <v/>
      </c>
      <c r="Y77" s="184" t="str">
        <f t="shared" si="15"/>
        <v/>
      </c>
      <c r="Z77" s="185" t="str">
        <f t="shared" si="16"/>
        <v/>
      </c>
      <c r="AA77" s="186" t="str">
        <f t="shared" si="17"/>
        <v/>
      </c>
    </row>
    <row r="78" spans="4:27" x14ac:dyDescent="0.2">
      <c r="D78" s="180">
        <f>'Solar prot device - data'!D71</f>
        <v>45</v>
      </c>
      <c r="E78" s="181" t="str">
        <f>IF('Solar prot device - data'!E71&lt;&gt;"",G$11&amp;" + "&amp;'Solar prot device - data'!E71,"")</f>
        <v/>
      </c>
      <c r="F78" s="182"/>
      <c r="G78" s="182"/>
      <c r="H78" s="247" t="str">
        <f>IF('Solar prot device - data'!F71&lt;&gt;"",'Solar prot device - data'!F71,"")</f>
        <v/>
      </c>
      <c r="I78" s="247" t="str">
        <f>IF('Solar prot device - data'!G71&lt;&gt;"",'Solar prot device - data'!G71,"")</f>
        <v/>
      </c>
      <c r="J78" s="247" t="str">
        <f>IF('Solar prot device - data'!H71&lt;&gt;"",'Solar prot device - data'!H71,"")</f>
        <v/>
      </c>
      <c r="K78" s="247" t="str">
        <f>IF('Solar prot device - data'!I71&lt;&gt;"",'Solar prot device - data'!I71,"")</f>
        <v/>
      </c>
      <c r="L78" s="247" t="str">
        <f>IF('Solar prot device - data'!J71&lt;&gt;"",'Solar prot device - data'!J71,"")</f>
        <v/>
      </c>
      <c r="M78" s="247" t="str">
        <f>IF('Solar prot device - data'!K71&lt;&gt;"",'Solar prot device - data'!K71,"")</f>
        <v/>
      </c>
      <c r="N78" s="308" t="str">
        <f>IF('Solar prot device - data'!L71&lt;&gt;"",'Solar prot device - data'!L71,"")</f>
        <v/>
      </c>
      <c r="O78" s="210" t="str">
        <f t="shared" si="11"/>
        <v/>
      </c>
      <c r="P78" s="311" t="str">
        <f t="shared" si="0"/>
        <v/>
      </c>
      <c r="Q78" s="186" t="str">
        <f t="shared" si="1"/>
        <v/>
      </c>
      <c r="R78" s="210" t="str">
        <f t="shared" si="2"/>
        <v/>
      </c>
      <c r="S78" s="214" t="str">
        <f t="shared" si="3"/>
        <v/>
      </c>
      <c r="T78" s="210" t="str">
        <f t="shared" si="4"/>
        <v/>
      </c>
      <c r="U78" s="214" t="str">
        <f t="shared" si="5"/>
        <v/>
      </c>
      <c r="V78" s="210" t="str">
        <f t="shared" si="6"/>
        <v/>
      </c>
      <c r="W78" s="214" t="str">
        <f t="shared" si="7"/>
        <v/>
      </c>
      <c r="Y78" s="184" t="str">
        <f t="shared" si="15"/>
        <v/>
      </c>
      <c r="Z78" s="185" t="str">
        <f t="shared" si="16"/>
        <v/>
      </c>
      <c r="AA78" s="186" t="str">
        <f t="shared" si="17"/>
        <v/>
      </c>
    </row>
    <row r="79" spans="4:27" x14ac:dyDescent="0.2">
      <c r="D79" s="180">
        <f>'Solar prot device - data'!D72</f>
        <v>46</v>
      </c>
      <c r="E79" s="181" t="str">
        <f>IF('Solar prot device - data'!E72&lt;&gt;"",G$11&amp;" + "&amp;'Solar prot device - data'!E72,"")</f>
        <v/>
      </c>
      <c r="F79" s="182"/>
      <c r="G79" s="182"/>
      <c r="H79" s="247" t="str">
        <f>IF('Solar prot device - data'!F72&lt;&gt;"",'Solar prot device - data'!F72,"")</f>
        <v/>
      </c>
      <c r="I79" s="247" t="str">
        <f>IF('Solar prot device - data'!G72&lt;&gt;"",'Solar prot device - data'!G72,"")</f>
        <v/>
      </c>
      <c r="J79" s="247" t="str">
        <f>IF('Solar prot device - data'!H72&lt;&gt;"",'Solar prot device - data'!H72,"")</f>
        <v/>
      </c>
      <c r="K79" s="247" t="str">
        <f>IF('Solar prot device - data'!I72&lt;&gt;"",'Solar prot device - data'!I72,"")</f>
        <v/>
      </c>
      <c r="L79" s="247" t="str">
        <f>IF('Solar prot device - data'!J72&lt;&gt;"",'Solar prot device - data'!J72,"")</f>
        <v/>
      </c>
      <c r="M79" s="247" t="str">
        <f>IF('Solar prot device - data'!K72&lt;&gt;"",'Solar prot device - data'!K72,"")</f>
        <v/>
      </c>
      <c r="N79" s="308" t="str">
        <f>IF('Solar prot device - data'!L72&lt;&gt;"",'Solar prot device - data'!L72,"")</f>
        <v/>
      </c>
      <c r="O79" s="210" t="str">
        <f t="shared" si="11"/>
        <v/>
      </c>
      <c r="P79" s="311" t="str">
        <f t="shared" si="0"/>
        <v/>
      </c>
      <c r="Q79" s="186" t="str">
        <f t="shared" si="1"/>
        <v/>
      </c>
      <c r="R79" s="210" t="str">
        <f t="shared" si="2"/>
        <v/>
      </c>
      <c r="S79" s="214" t="str">
        <f t="shared" si="3"/>
        <v/>
      </c>
      <c r="T79" s="210" t="str">
        <f t="shared" si="4"/>
        <v/>
      </c>
      <c r="U79" s="214" t="str">
        <f t="shared" si="5"/>
        <v/>
      </c>
      <c r="V79" s="210" t="str">
        <f t="shared" si="6"/>
        <v/>
      </c>
      <c r="W79" s="214" t="str">
        <f t="shared" si="7"/>
        <v/>
      </c>
      <c r="Y79" s="184" t="str">
        <f t="shared" si="15"/>
        <v/>
      </c>
      <c r="Z79" s="185" t="str">
        <f t="shared" si="16"/>
        <v/>
      </c>
      <c r="AA79" s="186" t="str">
        <f t="shared" si="17"/>
        <v/>
      </c>
    </row>
    <row r="80" spans="4:27" x14ac:dyDescent="0.2">
      <c r="D80" s="180">
        <f>'Solar prot device - data'!D73</f>
        <v>47</v>
      </c>
      <c r="E80" s="181" t="str">
        <f>IF('Solar prot device - data'!E73&lt;&gt;"",G$11&amp;" + "&amp;'Solar prot device - data'!E73,"")</f>
        <v/>
      </c>
      <c r="F80" s="182"/>
      <c r="G80" s="182"/>
      <c r="H80" s="247" t="str">
        <f>IF('Solar prot device - data'!F73&lt;&gt;"",'Solar prot device - data'!F73,"")</f>
        <v/>
      </c>
      <c r="I80" s="247" t="str">
        <f>IF('Solar prot device - data'!G73&lt;&gt;"",'Solar prot device - data'!G73,"")</f>
        <v/>
      </c>
      <c r="J80" s="247" t="str">
        <f>IF('Solar prot device - data'!H73&lt;&gt;"",'Solar prot device - data'!H73,"")</f>
        <v/>
      </c>
      <c r="K80" s="247" t="str">
        <f>IF('Solar prot device - data'!I73&lt;&gt;"",'Solar prot device - data'!I73,"")</f>
        <v/>
      </c>
      <c r="L80" s="247" t="str">
        <f>IF('Solar prot device - data'!J73&lt;&gt;"",'Solar prot device - data'!J73,"")</f>
        <v/>
      </c>
      <c r="M80" s="247" t="str">
        <f>IF('Solar prot device - data'!K73&lt;&gt;"",'Solar prot device - data'!K73,"")</f>
        <v/>
      </c>
      <c r="N80" s="308" t="str">
        <f>IF('Solar prot device - data'!L73&lt;&gt;"",'Solar prot device - data'!L73,"")</f>
        <v/>
      </c>
      <c r="O80" s="210" t="str">
        <f t="shared" si="11"/>
        <v/>
      </c>
      <c r="P80" s="311" t="str">
        <f t="shared" si="0"/>
        <v/>
      </c>
      <c r="Q80" s="186" t="str">
        <f t="shared" si="1"/>
        <v/>
      </c>
      <c r="R80" s="210" t="str">
        <f t="shared" si="2"/>
        <v/>
      </c>
      <c r="S80" s="214" t="str">
        <f t="shared" si="3"/>
        <v/>
      </c>
      <c r="T80" s="210" t="str">
        <f t="shared" si="4"/>
        <v/>
      </c>
      <c r="U80" s="214" t="str">
        <f t="shared" si="5"/>
        <v/>
      </c>
      <c r="V80" s="210" t="str">
        <f t="shared" si="6"/>
        <v/>
      </c>
      <c r="W80" s="214" t="str">
        <f t="shared" si="7"/>
        <v/>
      </c>
      <c r="Y80" s="184" t="str">
        <f t="shared" si="15"/>
        <v/>
      </c>
      <c r="Z80" s="185" t="str">
        <f t="shared" si="16"/>
        <v/>
      </c>
      <c r="AA80" s="186" t="str">
        <f t="shared" si="17"/>
        <v/>
      </c>
    </row>
    <row r="81" spans="4:27" x14ac:dyDescent="0.2">
      <c r="D81" s="180">
        <f>'Solar prot device - data'!D74</f>
        <v>48</v>
      </c>
      <c r="E81" s="181" t="str">
        <f>IF('Solar prot device - data'!E74&lt;&gt;"",G$11&amp;" + "&amp;'Solar prot device - data'!E74,"")</f>
        <v/>
      </c>
      <c r="F81" s="182"/>
      <c r="G81" s="182"/>
      <c r="H81" s="247" t="str">
        <f>IF('Solar prot device - data'!F74&lt;&gt;"",'Solar prot device - data'!F74,"")</f>
        <v/>
      </c>
      <c r="I81" s="247" t="str">
        <f>IF('Solar prot device - data'!G74&lt;&gt;"",'Solar prot device - data'!G74,"")</f>
        <v/>
      </c>
      <c r="J81" s="247" t="str">
        <f>IF('Solar prot device - data'!H74&lt;&gt;"",'Solar prot device - data'!H74,"")</f>
        <v/>
      </c>
      <c r="K81" s="247" t="str">
        <f>IF('Solar prot device - data'!I74&lt;&gt;"",'Solar prot device - data'!I74,"")</f>
        <v/>
      </c>
      <c r="L81" s="247" t="str">
        <f>IF('Solar prot device - data'!J74&lt;&gt;"",'Solar prot device - data'!J74,"")</f>
        <v/>
      </c>
      <c r="M81" s="247" t="str">
        <f>IF('Solar prot device - data'!K74&lt;&gt;"",'Solar prot device - data'!K74,"")</f>
        <v/>
      </c>
      <c r="N81" s="308" t="str">
        <f>IF('Solar prot device - data'!L74&lt;&gt;"",'Solar prot device - data'!L74,"")</f>
        <v/>
      </c>
      <c r="O81" s="210" t="str">
        <f t="shared" si="11"/>
        <v/>
      </c>
      <c r="P81" s="311" t="str">
        <f t="shared" si="0"/>
        <v/>
      </c>
      <c r="Q81" s="186" t="str">
        <f t="shared" si="1"/>
        <v/>
      </c>
      <c r="R81" s="210" t="str">
        <f t="shared" si="2"/>
        <v/>
      </c>
      <c r="S81" s="214" t="str">
        <f t="shared" si="3"/>
        <v/>
      </c>
      <c r="T81" s="210" t="str">
        <f t="shared" si="4"/>
        <v/>
      </c>
      <c r="U81" s="214" t="str">
        <f t="shared" si="5"/>
        <v/>
      </c>
      <c r="V81" s="210" t="str">
        <f t="shared" si="6"/>
        <v/>
      </c>
      <c r="W81" s="214" t="str">
        <f t="shared" si="7"/>
        <v/>
      </c>
      <c r="Y81" s="184" t="str">
        <f t="shared" si="15"/>
        <v/>
      </c>
      <c r="Z81" s="185" t="str">
        <f t="shared" si="16"/>
        <v/>
      </c>
      <c r="AA81" s="186" t="str">
        <f t="shared" si="17"/>
        <v/>
      </c>
    </row>
    <row r="82" spans="4:27" x14ac:dyDescent="0.2">
      <c r="D82" s="180">
        <f>'Solar prot device - data'!D75</f>
        <v>49</v>
      </c>
      <c r="E82" s="181" t="str">
        <f>IF('Solar prot device - data'!E75&lt;&gt;"",G$11&amp;" + "&amp;'Solar prot device - data'!E75,"")</f>
        <v/>
      </c>
      <c r="F82" s="182"/>
      <c r="G82" s="182"/>
      <c r="H82" s="247" t="str">
        <f>IF('Solar prot device - data'!F75&lt;&gt;"",'Solar prot device - data'!F75,"")</f>
        <v/>
      </c>
      <c r="I82" s="247" t="str">
        <f>IF('Solar prot device - data'!G75&lt;&gt;"",'Solar prot device - data'!G75,"")</f>
        <v/>
      </c>
      <c r="J82" s="247" t="str">
        <f>IF('Solar prot device - data'!H75&lt;&gt;"",'Solar prot device - data'!H75,"")</f>
        <v/>
      </c>
      <c r="K82" s="247" t="str">
        <f>IF('Solar prot device - data'!I75&lt;&gt;"",'Solar prot device - data'!I75,"")</f>
        <v/>
      </c>
      <c r="L82" s="247" t="str">
        <f>IF('Solar prot device - data'!J75&lt;&gt;"",'Solar prot device - data'!J75,"")</f>
        <v/>
      </c>
      <c r="M82" s="247" t="str">
        <f>IF('Solar prot device - data'!K75&lt;&gt;"",'Solar prot device - data'!K75,"")</f>
        <v/>
      </c>
      <c r="N82" s="308" t="str">
        <f>IF('Solar prot device - data'!L75&lt;&gt;"",'Solar prot device - data'!L75,"")</f>
        <v/>
      </c>
      <c r="O82" s="210" t="str">
        <f t="shared" si="11"/>
        <v/>
      </c>
      <c r="P82" s="311" t="str">
        <f t="shared" si="0"/>
        <v/>
      </c>
      <c r="Q82" s="186" t="str">
        <f t="shared" si="1"/>
        <v/>
      </c>
      <c r="R82" s="210" t="str">
        <f t="shared" si="2"/>
        <v/>
      </c>
      <c r="S82" s="214" t="str">
        <f t="shared" si="3"/>
        <v/>
      </c>
      <c r="T82" s="210" t="str">
        <f t="shared" si="4"/>
        <v/>
      </c>
      <c r="U82" s="214" t="str">
        <f t="shared" si="5"/>
        <v/>
      </c>
      <c r="V82" s="210" t="str">
        <f t="shared" si="6"/>
        <v/>
      </c>
      <c r="W82" s="214" t="str">
        <f t="shared" si="7"/>
        <v/>
      </c>
      <c r="Y82" s="184" t="str">
        <f t="shared" si="15"/>
        <v/>
      </c>
      <c r="Z82" s="185" t="str">
        <f t="shared" si="16"/>
        <v/>
      </c>
      <c r="AA82" s="186" t="str">
        <f t="shared" si="17"/>
        <v/>
      </c>
    </row>
    <row r="83" spans="4:27" x14ac:dyDescent="0.2">
      <c r="D83" s="180">
        <f>'Solar prot device - data'!D76</f>
        <v>50</v>
      </c>
      <c r="E83" s="181" t="str">
        <f>IF('Solar prot device - data'!E76&lt;&gt;"",G$11&amp;" + "&amp;'Solar prot device - data'!E76,"")</f>
        <v/>
      </c>
      <c r="F83" s="182"/>
      <c r="G83" s="182"/>
      <c r="H83" s="247" t="str">
        <f>IF('Solar prot device - data'!F76&lt;&gt;"",'Solar prot device - data'!F76,"")</f>
        <v/>
      </c>
      <c r="I83" s="247" t="str">
        <f>IF('Solar prot device - data'!G76&lt;&gt;"",'Solar prot device - data'!G76,"")</f>
        <v/>
      </c>
      <c r="J83" s="247" t="str">
        <f>IF('Solar prot device - data'!H76&lt;&gt;"",'Solar prot device - data'!H76,"")</f>
        <v/>
      </c>
      <c r="K83" s="247" t="str">
        <f>IF('Solar prot device - data'!I76&lt;&gt;"",'Solar prot device - data'!I76,"")</f>
        <v/>
      </c>
      <c r="L83" s="247" t="str">
        <f>IF('Solar prot device - data'!J76&lt;&gt;"",'Solar prot device - data'!J76,"")</f>
        <v/>
      </c>
      <c r="M83" s="247" t="str">
        <f>IF('Solar prot device - data'!K76&lt;&gt;"",'Solar prot device - data'!K76,"")</f>
        <v/>
      </c>
      <c r="N83" s="308" t="str">
        <f>IF('Solar prot device - data'!L76&lt;&gt;"",'Solar prot device - data'!L76,"")</f>
        <v/>
      </c>
      <c r="O83" s="210" t="str">
        <f t="shared" si="11"/>
        <v/>
      </c>
      <c r="P83" s="311" t="str">
        <f t="shared" si="0"/>
        <v/>
      </c>
      <c r="Q83" s="186" t="str">
        <f t="shared" si="1"/>
        <v/>
      </c>
      <c r="R83" s="210" t="str">
        <f t="shared" si="2"/>
        <v/>
      </c>
      <c r="S83" s="214" t="str">
        <f t="shared" si="3"/>
        <v/>
      </c>
      <c r="T83" s="210" t="str">
        <f t="shared" si="4"/>
        <v/>
      </c>
      <c r="U83" s="214" t="str">
        <f t="shared" si="5"/>
        <v/>
      </c>
      <c r="V83" s="210" t="str">
        <f t="shared" si="6"/>
        <v/>
      </c>
      <c r="W83" s="214" t="str">
        <f t="shared" si="7"/>
        <v/>
      </c>
      <c r="Y83" s="184" t="str">
        <f t="shared" si="15"/>
        <v/>
      </c>
      <c r="Z83" s="185" t="str">
        <f t="shared" si="16"/>
        <v/>
      </c>
      <c r="AA83" s="186" t="str">
        <f t="shared" si="17"/>
        <v/>
      </c>
    </row>
    <row r="84" spans="4:27" x14ac:dyDescent="0.2">
      <c r="D84" s="180">
        <f>'Solar prot device - data'!D77</f>
        <v>51</v>
      </c>
      <c r="E84" s="181" t="str">
        <f>IF('Solar prot device - data'!E77&lt;&gt;"",G$11&amp;" + "&amp;'Solar prot device - data'!E77,"")</f>
        <v/>
      </c>
      <c r="F84" s="182"/>
      <c r="G84" s="182"/>
      <c r="H84" s="247" t="str">
        <f>IF('Solar prot device - data'!F77&lt;&gt;"",'Solar prot device - data'!F77,"")</f>
        <v/>
      </c>
      <c r="I84" s="247" t="str">
        <f>IF('Solar prot device - data'!G77&lt;&gt;"",'Solar prot device - data'!G77,"")</f>
        <v/>
      </c>
      <c r="J84" s="247" t="str">
        <f>IF('Solar prot device - data'!H77&lt;&gt;"",'Solar prot device - data'!H77,"")</f>
        <v/>
      </c>
      <c r="K84" s="247" t="str">
        <f>IF('Solar prot device - data'!I77&lt;&gt;"",'Solar prot device - data'!I77,"")</f>
        <v/>
      </c>
      <c r="L84" s="247" t="str">
        <f>IF('Solar prot device - data'!J77&lt;&gt;"",'Solar prot device - data'!J77,"")</f>
        <v/>
      </c>
      <c r="M84" s="247" t="str">
        <f>IF('Solar prot device - data'!K77&lt;&gt;"",'Solar prot device - data'!K77,"")</f>
        <v/>
      </c>
      <c r="N84" s="308" t="str">
        <f>IF('Solar prot device - data'!L77&lt;&gt;"",'Solar prot device - data'!L77,"")</f>
        <v/>
      </c>
      <c r="O84" s="210" t="str">
        <f t="shared" si="11"/>
        <v/>
      </c>
      <c r="P84" s="311" t="str">
        <f t="shared" si="0"/>
        <v/>
      </c>
      <c r="Q84" s="186" t="str">
        <f t="shared" si="1"/>
        <v/>
      </c>
      <c r="R84" s="210" t="str">
        <f t="shared" si="2"/>
        <v/>
      </c>
      <c r="S84" s="214" t="str">
        <f t="shared" si="3"/>
        <v/>
      </c>
      <c r="T84" s="210" t="str">
        <f t="shared" si="4"/>
        <v/>
      </c>
      <c r="U84" s="214" t="str">
        <f t="shared" si="5"/>
        <v/>
      </c>
      <c r="V84" s="210" t="str">
        <f t="shared" si="6"/>
        <v/>
      </c>
      <c r="W84" s="214" t="str">
        <f t="shared" si="7"/>
        <v/>
      </c>
      <c r="Y84" s="184" t="str">
        <f t="shared" si="15"/>
        <v/>
      </c>
      <c r="Z84" s="185" t="str">
        <f t="shared" si="16"/>
        <v/>
      </c>
      <c r="AA84" s="186" t="str">
        <f t="shared" si="17"/>
        <v/>
      </c>
    </row>
    <row r="85" spans="4:27" x14ac:dyDescent="0.2">
      <c r="D85" s="180">
        <f>'Solar prot device - data'!D78</f>
        <v>52</v>
      </c>
      <c r="E85" s="181" t="str">
        <f>IF('Solar prot device - data'!E78&lt;&gt;"",G$11&amp;" + "&amp;'Solar prot device - data'!E78,"")</f>
        <v/>
      </c>
      <c r="F85" s="182"/>
      <c r="G85" s="182"/>
      <c r="H85" s="247" t="str">
        <f>IF('Solar prot device - data'!F78&lt;&gt;"",'Solar prot device - data'!F78,"")</f>
        <v/>
      </c>
      <c r="I85" s="247" t="str">
        <f>IF('Solar prot device - data'!G78&lt;&gt;"",'Solar prot device - data'!G78,"")</f>
        <v/>
      </c>
      <c r="J85" s="247" t="str">
        <f>IF('Solar prot device - data'!H78&lt;&gt;"",'Solar prot device - data'!H78,"")</f>
        <v/>
      </c>
      <c r="K85" s="247" t="str">
        <f>IF('Solar prot device - data'!I78&lt;&gt;"",'Solar prot device - data'!I78,"")</f>
        <v/>
      </c>
      <c r="L85" s="247" t="str">
        <f>IF('Solar prot device - data'!J78&lt;&gt;"",'Solar prot device - data'!J78,"")</f>
        <v/>
      </c>
      <c r="M85" s="247" t="str">
        <f>IF('Solar prot device - data'!K78&lt;&gt;"",'Solar prot device - data'!K78,"")</f>
        <v/>
      </c>
      <c r="N85" s="308" t="str">
        <f>IF('Solar prot device - data'!L78&lt;&gt;"",'Solar prot device - data'!L78,"")</f>
        <v/>
      </c>
      <c r="O85" s="210" t="str">
        <f t="shared" si="11"/>
        <v/>
      </c>
      <c r="P85" s="311" t="str">
        <f t="shared" si="0"/>
        <v/>
      </c>
      <c r="Q85" s="186" t="str">
        <f t="shared" si="1"/>
        <v/>
      </c>
      <c r="R85" s="210" t="str">
        <f t="shared" si="2"/>
        <v/>
      </c>
      <c r="S85" s="214" t="str">
        <f t="shared" si="3"/>
        <v/>
      </c>
      <c r="T85" s="210" t="str">
        <f t="shared" si="4"/>
        <v/>
      </c>
      <c r="U85" s="214" t="str">
        <f t="shared" si="5"/>
        <v/>
      </c>
      <c r="V85" s="210" t="str">
        <f t="shared" si="6"/>
        <v/>
      </c>
      <c r="W85" s="214" t="str">
        <f t="shared" si="7"/>
        <v/>
      </c>
      <c r="Y85" s="184" t="str">
        <f t="shared" si="15"/>
        <v/>
      </c>
      <c r="Z85" s="185" t="str">
        <f t="shared" si="16"/>
        <v/>
      </c>
      <c r="AA85" s="186" t="str">
        <f t="shared" si="17"/>
        <v/>
      </c>
    </row>
    <row r="86" spans="4:27" x14ac:dyDescent="0.2">
      <c r="D86" s="180">
        <f>'Solar prot device - data'!D79</f>
        <v>53</v>
      </c>
      <c r="E86" s="181" t="str">
        <f>IF('Solar prot device - data'!E79&lt;&gt;"",G$11&amp;" + "&amp;'Solar prot device - data'!E79,"")</f>
        <v/>
      </c>
      <c r="F86" s="182"/>
      <c r="G86" s="182"/>
      <c r="H86" s="247" t="str">
        <f>IF('Solar prot device - data'!F79&lt;&gt;"",'Solar prot device - data'!F79,"")</f>
        <v/>
      </c>
      <c r="I86" s="247" t="str">
        <f>IF('Solar prot device - data'!G79&lt;&gt;"",'Solar prot device - data'!G79,"")</f>
        <v/>
      </c>
      <c r="J86" s="247" t="str">
        <f>IF('Solar prot device - data'!H79&lt;&gt;"",'Solar prot device - data'!H79,"")</f>
        <v/>
      </c>
      <c r="K86" s="247" t="str">
        <f>IF('Solar prot device - data'!I79&lt;&gt;"",'Solar prot device - data'!I79,"")</f>
        <v/>
      </c>
      <c r="L86" s="247" t="str">
        <f>IF('Solar prot device - data'!J79&lt;&gt;"",'Solar prot device - data'!J79,"")</f>
        <v/>
      </c>
      <c r="M86" s="247" t="str">
        <f>IF('Solar prot device - data'!K79&lt;&gt;"",'Solar prot device - data'!K79,"")</f>
        <v/>
      </c>
      <c r="N86" s="308" t="str">
        <f>IF('Solar prot device - data'!L79&lt;&gt;"",'Solar prot device - data'!L79,"")</f>
        <v/>
      </c>
      <c r="O86" s="210" t="str">
        <f t="shared" si="11"/>
        <v/>
      </c>
      <c r="P86" s="311" t="str">
        <f t="shared" si="0"/>
        <v/>
      </c>
      <c r="Q86" s="186" t="str">
        <f t="shared" si="1"/>
        <v/>
      </c>
      <c r="R86" s="210" t="str">
        <f t="shared" si="2"/>
        <v/>
      </c>
      <c r="S86" s="214" t="str">
        <f t="shared" si="3"/>
        <v/>
      </c>
      <c r="T86" s="210" t="str">
        <f t="shared" si="4"/>
        <v/>
      </c>
      <c r="U86" s="214" t="str">
        <f t="shared" si="5"/>
        <v/>
      </c>
      <c r="V86" s="210" t="str">
        <f t="shared" si="6"/>
        <v/>
      </c>
      <c r="W86" s="214" t="str">
        <f t="shared" si="7"/>
        <v/>
      </c>
      <c r="Y86" s="184" t="str">
        <f t="shared" si="15"/>
        <v/>
      </c>
      <c r="Z86" s="185" t="str">
        <f t="shared" si="16"/>
        <v/>
      </c>
      <c r="AA86" s="186" t="str">
        <f t="shared" si="17"/>
        <v/>
      </c>
    </row>
    <row r="87" spans="4:27" x14ac:dyDescent="0.2">
      <c r="D87" s="180">
        <f>'Solar prot device - data'!D80</f>
        <v>54</v>
      </c>
      <c r="E87" s="181" t="str">
        <f>IF('Solar prot device - data'!E80&lt;&gt;"",G$11&amp;" + "&amp;'Solar prot device - data'!E80,"")</f>
        <v/>
      </c>
      <c r="F87" s="182"/>
      <c r="G87" s="182"/>
      <c r="H87" s="247" t="str">
        <f>IF('Solar prot device - data'!F80&lt;&gt;"",'Solar prot device - data'!F80,"")</f>
        <v/>
      </c>
      <c r="I87" s="247" t="str">
        <f>IF('Solar prot device - data'!G80&lt;&gt;"",'Solar prot device - data'!G80,"")</f>
        <v/>
      </c>
      <c r="J87" s="247" t="str">
        <f>IF('Solar prot device - data'!H80&lt;&gt;"",'Solar prot device - data'!H80,"")</f>
        <v/>
      </c>
      <c r="K87" s="247" t="str">
        <f>IF('Solar prot device - data'!I80&lt;&gt;"",'Solar prot device - data'!I80,"")</f>
        <v/>
      </c>
      <c r="L87" s="247" t="str">
        <f>IF('Solar prot device - data'!J80&lt;&gt;"",'Solar prot device - data'!J80,"")</f>
        <v/>
      </c>
      <c r="M87" s="247" t="str">
        <f>IF('Solar prot device - data'!K80&lt;&gt;"",'Solar prot device - data'!K80,"")</f>
        <v/>
      </c>
      <c r="N87" s="308" t="str">
        <f>IF('Solar prot device - data'!L80&lt;&gt;"",'Solar prot device - data'!L80,"")</f>
        <v/>
      </c>
      <c r="O87" s="210" t="str">
        <f t="shared" si="11"/>
        <v/>
      </c>
      <c r="P87" s="311" t="str">
        <f t="shared" si="0"/>
        <v/>
      </c>
      <c r="Q87" s="186" t="str">
        <f t="shared" si="1"/>
        <v/>
      </c>
      <c r="R87" s="210" t="str">
        <f t="shared" si="2"/>
        <v/>
      </c>
      <c r="S87" s="214" t="str">
        <f t="shared" si="3"/>
        <v/>
      </c>
      <c r="T87" s="210" t="str">
        <f t="shared" si="4"/>
        <v/>
      </c>
      <c r="U87" s="214" t="str">
        <f t="shared" si="5"/>
        <v/>
      </c>
      <c r="V87" s="210" t="str">
        <f t="shared" si="6"/>
        <v/>
      </c>
      <c r="W87" s="214" t="str">
        <f t="shared" si="7"/>
        <v/>
      </c>
      <c r="Y87" s="184" t="str">
        <f t="shared" si="15"/>
        <v/>
      </c>
      <c r="Z87" s="185" t="str">
        <f t="shared" si="16"/>
        <v/>
      </c>
      <c r="AA87" s="186" t="str">
        <f t="shared" si="17"/>
        <v/>
      </c>
    </row>
    <row r="88" spans="4:27" x14ac:dyDescent="0.2">
      <c r="D88" s="180">
        <f>'Solar prot device - data'!D81</f>
        <v>55</v>
      </c>
      <c r="E88" s="181" t="str">
        <f>IF('Solar prot device - data'!E81&lt;&gt;"",G$11&amp;" + "&amp;'Solar prot device - data'!E81,"")</f>
        <v/>
      </c>
      <c r="F88" s="182"/>
      <c r="G88" s="182"/>
      <c r="H88" s="247" t="str">
        <f>IF('Solar prot device - data'!F81&lt;&gt;"",'Solar prot device - data'!F81,"")</f>
        <v/>
      </c>
      <c r="I88" s="247" t="str">
        <f>IF('Solar prot device - data'!G81&lt;&gt;"",'Solar prot device - data'!G81,"")</f>
        <v/>
      </c>
      <c r="J88" s="247" t="str">
        <f>IF('Solar prot device - data'!H81&lt;&gt;"",'Solar prot device - data'!H81,"")</f>
        <v/>
      </c>
      <c r="K88" s="247" t="str">
        <f>IF('Solar prot device - data'!I81&lt;&gt;"",'Solar prot device - data'!I81,"")</f>
        <v/>
      </c>
      <c r="L88" s="247" t="str">
        <f>IF('Solar prot device - data'!J81&lt;&gt;"",'Solar prot device - data'!J81,"")</f>
        <v/>
      </c>
      <c r="M88" s="247" t="str">
        <f>IF('Solar prot device - data'!K81&lt;&gt;"",'Solar prot device - data'!K81,"")</f>
        <v/>
      </c>
      <c r="N88" s="308" t="str">
        <f>IF('Solar prot device - data'!L81&lt;&gt;"",'Solar prot device - data'!L81,"")</f>
        <v/>
      </c>
      <c r="O88" s="210" t="str">
        <f t="shared" si="11"/>
        <v/>
      </c>
      <c r="P88" s="311" t="str">
        <f t="shared" si="0"/>
        <v/>
      </c>
      <c r="Q88" s="186" t="str">
        <f t="shared" si="1"/>
        <v/>
      </c>
      <c r="R88" s="210" t="str">
        <f t="shared" si="2"/>
        <v/>
      </c>
      <c r="S88" s="214" t="str">
        <f t="shared" si="3"/>
        <v/>
      </c>
      <c r="T88" s="210" t="str">
        <f t="shared" si="4"/>
        <v/>
      </c>
      <c r="U88" s="214" t="str">
        <f t="shared" si="5"/>
        <v/>
      </c>
      <c r="V88" s="210" t="str">
        <f t="shared" si="6"/>
        <v/>
      </c>
      <c r="W88" s="214" t="str">
        <f t="shared" si="7"/>
        <v/>
      </c>
      <c r="Y88" s="184" t="str">
        <f t="shared" si="15"/>
        <v/>
      </c>
      <c r="Z88" s="185" t="str">
        <f t="shared" si="16"/>
        <v/>
      </c>
      <c r="AA88" s="186" t="str">
        <f t="shared" si="17"/>
        <v/>
      </c>
    </row>
    <row r="89" spans="4:27" x14ac:dyDescent="0.2">
      <c r="D89" s="180">
        <f>'Solar prot device - data'!D82</f>
        <v>56</v>
      </c>
      <c r="E89" s="181" t="str">
        <f>IF('Solar prot device - data'!E82&lt;&gt;"",G$11&amp;" + "&amp;'Solar prot device - data'!E82,"")</f>
        <v/>
      </c>
      <c r="F89" s="182"/>
      <c r="G89" s="182"/>
      <c r="H89" s="247" t="str">
        <f>IF('Solar prot device - data'!F82&lt;&gt;"",'Solar prot device - data'!F82,"")</f>
        <v/>
      </c>
      <c r="I89" s="247" t="str">
        <f>IF('Solar prot device - data'!G82&lt;&gt;"",'Solar prot device - data'!G82,"")</f>
        <v/>
      </c>
      <c r="J89" s="247" t="str">
        <f>IF('Solar prot device - data'!H82&lt;&gt;"",'Solar prot device - data'!H82,"")</f>
        <v/>
      </c>
      <c r="K89" s="247" t="str">
        <f>IF('Solar prot device - data'!I82&lt;&gt;"",'Solar prot device - data'!I82,"")</f>
        <v/>
      </c>
      <c r="L89" s="247" t="str">
        <f>IF('Solar prot device - data'!J82&lt;&gt;"",'Solar prot device - data'!J82,"")</f>
        <v/>
      </c>
      <c r="M89" s="247" t="str">
        <f>IF('Solar prot device - data'!K82&lt;&gt;"",'Solar prot device - data'!K82,"")</f>
        <v/>
      </c>
      <c r="N89" s="308" t="str">
        <f>IF('Solar prot device - data'!L82&lt;&gt;"",'Solar prot device - data'!L82,"")</f>
        <v/>
      </c>
      <c r="O89" s="210" t="str">
        <f t="shared" si="11"/>
        <v/>
      </c>
      <c r="P89" s="311" t="str">
        <f t="shared" si="0"/>
        <v/>
      </c>
      <c r="Q89" s="186" t="str">
        <f t="shared" si="1"/>
        <v/>
      </c>
      <c r="R89" s="210" t="str">
        <f t="shared" si="2"/>
        <v/>
      </c>
      <c r="S89" s="214" t="str">
        <f t="shared" si="3"/>
        <v/>
      </c>
      <c r="T89" s="210" t="str">
        <f t="shared" si="4"/>
        <v/>
      </c>
      <c r="U89" s="214" t="str">
        <f t="shared" si="5"/>
        <v/>
      </c>
      <c r="V89" s="210" t="str">
        <f t="shared" si="6"/>
        <v/>
      </c>
      <c r="W89" s="214" t="str">
        <f t="shared" si="7"/>
        <v/>
      </c>
      <c r="Y89" s="184" t="str">
        <f t="shared" si="15"/>
        <v/>
      </c>
      <c r="Z89" s="185" t="str">
        <f t="shared" si="16"/>
        <v/>
      </c>
      <c r="AA89" s="186" t="str">
        <f t="shared" si="17"/>
        <v/>
      </c>
    </row>
    <row r="90" spans="4:27" x14ac:dyDescent="0.2">
      <c r="D90" s="180">
        <f>'Solar prot device - data'!D83</f>
        <v>57</v>
      </c>
      <c r="E90" s="181" t="str">
        <f>IF('Solar prot device - data'!E83&lt;&gt;"",G$11&amp;" + "&amp;'Solar prot device - data'!E83,"")</f>
        <v/>
      </c>
      <c r="F90" s="182"/>
      <c r="G90" s="182"/>
      <c r="H90" s="247" t="str">
        <f>IF('Solar prot device - data'!F83&lt;&gt;"",'Solar prot device - data'!F83,"")</f>
        <v/>
      </c>
      <c r="I90" s="247" t="str">
        <f>IF('Solar prot device - data'!G83&lt;&gt;"",'Solar prot device - data'!G83,"")</f>
        <v/>
      </c>
      <c r="J90" s="247" t="str">
        <f>IF('Solar prot device - data'!H83&lt;&gt;"",'Solar prot device - data'!H83,"")</f>
        <v/>
      </c>
      <c r="K90" s="247" t="str">
        <f>IF('Solar prot device - data'!I83&lt;&gt;"",'Solar prot device - data'!I83,"")</f>
        <v/>
      </c>
      <c r="L90" s="247" t="str">
        <f>IF('Solar prot device - data'!J83&lt;&gt;"",'Solar prot device - data'!J83,"")</f>
        <v/>
      </c>
      <c r="M90" s="247" t="str">
        <f>IF('Solar prot device - data'!K83&lt;&gt;"",'Solar prot device - data'!K83,"")</f>
        <v/>
      </c>
      <c r="N90" s="308" t="str">
        <f>IF('Solar prot device - data'!L83&lt;&gt;"",'Solar prot device - data'!L83,"")</f>
        <v/>
      </c>
      <c r="O90" s="210" t="str">
        <f t="shared" si="11"/>
        <v/>
      </c>
      <c r="P90" s="311" t="str">
        <f t="shared" si="0"/>
        <v/>
      </c>
      <c r="Q90" s="186" t="str">
        <f t="shared" si="1"/>
        <v/>
      </c>
      <c r="R90" s="210" t="str">
        <f t="shared" si="2"/>
        <v/>
      </c>
      <c r="S90" s="214" t="str">
        <f t="shared" si="3"/>
        <v/>
      </c>
      <c r="T90" s="210" t="str">
        <f t="shared" si="4"/>
        <v/>
      </c>
      <c r="U90" s="214" t="str">
        <f t="shared" si="5"/>
        <v/>
      </c>
      <c r="V90" s="210" t="str">
        <f t="shared" si="6"/>
        <v/>
      </c>
      <c r="W90" s="214" t="str">
        <f t="shared" si="7"/>
        <v/>
      </c>
      <c r="Y90" s="184" t="str">
        <f t="shared" si="15"/>
        <v/>
      </c>
      <c r="Z90" s="185" t="str">
        <f t="shared" si="16"/>
        <v/>
      </c>
      <c r="AA90" s="186" t="str">
        <f t="shared" si="17"/>
        <v/>
      </c>
    </row>
    <row r="91" spans="4:27" x14ac:dyDescent="0.2">
      <c r="D91" s="180">
        <f>'Solar prot device - data'!D84</f>
        <v>58</v>
      </c>
      <c r="E91" s="181" t="str">
        <f>IF('Solar prot device - data'!E84&lt;&gt;"",G$11&amp;" + "&amp;'Solar prot device - data'!E84,"")</f>
        <v/>
      </c>
      <c r="F91" s="182"/>
      <c r="G91" s="182"/>
      <c r="H91" s="247" t="str">
        <f>IF('Solar prot device - data'!F84&lt;&gt;"",'Solar prot device - data'!F84,"")</f>
        <v/>
      </c>
      <c r="I91" s="247" t="str">
        <f>IF('Solar prot device - data'!G84&lt;&gt;"",'Solar prot device - data'!G84,"")</f>
        <v/>
      </c>
      <c r="J91" s="247" t="str">
        <f>IF('Solar prot device - data'!H84&lt;&gt;"",'Solar prot device - data'!H84,"")</f>
        <v/>
      </c>
      <c r="K91" s="247" t="str">
        <f>IF('Solar prot device - data'!I84&lt;&gt;"",'Solar prot device - data'!I84,"")</f>
        <v/>
      </c>
      <c r="L91" s="247" t="str">
        <f>IF('Solar prot device - data'!J84&lt;&gt;"",'Solar prot device - data'!J84,"")</f>
        <v/>
      </c>
      <c r="M91" s="247" t="str">
        <f>IF('Solar prot device - data'!K84&lt;&gt;"",'Solar prot device - data'!K84,"")</f>
        <v/>
      </c>
      <c r="N91" s="308" t="str">
        <f>IF('Solar prot device - data'!L84&lt;&gt;"",'Solar prot device - data'!L84,"")</f>
        <v/>
      </c>
      <c r="O91" s="210" t="str">
        <f t="shared" si="11"/>
        <v/>
      </c>
      <c r="P91" s="311" t="str">
        <f t="shared" si="0"/>
        <v/>
      </c>
      <c r="Q91" s="186" t="str">
        <f t="shared" si="1"/>
        <v/>
      </c>
      <c r="R91" s="210" t="str">
        <f t="shared" si="2"/>
        <v/>
      </c>
      <c r="S91" s="214" t="str">
        <f t="shared" si="3"/>
        <v/>
      </c>
      <c r="T91" s="210" t="str">
        <f t="shared" si="4"/>
        <v/>
      </c>
      <c r="U91" s="214" t="str">
        <f t="shared" si="5"/>
        <v/>
      </c>
      <c r="V91" s="210" t="str">
        <f t="shared" si="6"/>
        <v/>
      </c>
      <c r="W91" s="214" t="str">
        <f t="shared" si="7"/>
        <v/>
      </c>
      <c r="Y91" s="184" t="str">
        <f t="shared" si="15"/>
        <v/>
      </c>
      <c r="Z91" s="185" t="str">
        <f t="shared" si="16"/>
        <v/>
      </c>
      <c r="AA91" s="186" t="str">
        <f t="shared" si="17"/>
        <v/>
      </c>
    </row>
    <row r="92" spans="4:27" x14ac:dyDescent="0.2">
      <c r="D92" s="180">
        <f>'Solar prot device - data'!D85</f>
        <v>59</v>
      </c>
      <c r="E92" s="181" t="str">
        <f>IF('Solar prot device - data'!E85&lt;&gt;"",G$11&amp;" + "&amp;'Solar prot device - data'!E85,"")</f>
        <v/>
      </c>
      <c r="F92" s="182"/>
      <c r="G92" s="182"/>
      <c r="H92" s="247" t="str">
        <f>IF('Solar prot device - data'!F85&lt;&gt;"",'Solar prot device - data'!F85,"")</f>
        <v/>
      </c>
      <c r="I92" s="247" t="str">
        <f>IF('Solar prot device - data'!G85&lt;&gt;"",'Solar prot device - data'!G85,"")</f>
        <v/>
      </c>
      <c r="J92" s="247" t="str">
        <f>IF('Solar prot device - data'!H85&lt;&gt;"",'Solar prot device - data'!H85,"")</f>
        <v/>
      </c>
      <c r="K92" s="247" t="str">
        <f>IF('Solar prot device - data'!I85&lt;&gt;"",'Solar prot device - data'!I85,"")</f>
        <v/>
      </c>
      <c r="L92" s="247" t="str">
        <f>IF('Solar prot device - data'!J85&lt;&gt;"",'Solar prot device - data'!J85,"")</f>
        <v/>
      </c>
      <c r="M92" s="247" t="str">
        <f>IF('Solar prot device - data'!K85&lt;&gt;"",'Solar prot device - data'!K85,"")</f>
        <v/>
      </c>
      <c r="N92" s="308" t="str">
        <f>IF('Solar prot device - data'!L85&lt;&gt;"",'Solar prot device - data'!L85,"")</f>
        <v/>
      </c>
      <c r="O92" s="210" t="str">
        <f t="shared" si="11"/>
        <v/>
      </c>
      <c r="P92" s="311" t="str">
        <f t="shared" si="0"/>
        <v/>
      </c>
      <c r="Q92" s="186" t="str">
        <f t="shared" si="1"/>
        <v/>
      </c>
      <c r="R92" s="210" t="str">
        <f t="shared" si="2"/>
        <v/>
      </c>
      <c r="S92" s="214" t="str">
        <f t="shared" si="3"/>
        <v/>
      </c>
      <c r="T92" s="210" t="str">
        <f t="shared" si="4"/>
        <v/>
      </c>
      <c r="U92" s="214" t="str">
        <f t="shared" si="5"/>
        <v/>
      </c>
      <c r="V92" s="210" t="str">
        <f t="shared" si="6"/>
        <v/>
      </c>
      <c r="W92" s="214" t="str">
        <f t="shared" si="7"/>
        <v/>
      </c>
      <c r="Y92" s="184" t="str">
        <f t="shared" si="15"/>
        <v/>
      </c>
      <c r="Z92" s="185" t="str">
        <f t="shared" si="16"/>
        <v/>
      </c>
      <c r="AA92" s="186" t="str">
        <f t="shared" si="17"/>
        <v/>
      </c>
    </row>
    <row r="93" spans="4:27" x14ac:dyDescent="0.2">
      <c r="D93" s="180">
        <f>'Solar prot device - data'!D86</f>
        <v>60</v>
      </c>
      <c r="E93" s="181" t="str">
        <f>IF('Solar prot device - data'!E86&lt;&gt;"",G$11&amp;" + "&amp;'Solar prot device - data'!E86,"")</f>
        <v/>
      </c>
      <c r="F93" s="182"/>
      <c r="G93" s="182"/>
      <c r="H93" s="247" t="str">
        <f>IF('Solar prot device - data'!F86&lt;&gt;"",'Solar prot device - data'!F86,"")</f>
        <v/>
      </c>
      <c r="I93" s="247" t="str">
        <f>IF('Solar prot device - data'!G86&lt;&gt;"",'Solar prot device - data'!G86,"")</f>
        <v/>
      </c>
      <c r="J93" s="247" t="str">
        <f>IF('Solar prot device - data'!H86&lt;&gt;"",'Solar prot device - data'!H86,"")</f>
        <v/>
      </c>
      <c r="K93" s="247" t="str">
        <f>IF('Solar prot device - data'!I86&lt;&gt;"",'Solar prot device - data'!I86,"")</f>
        <v/>
      </c>
      <c r="L93" s="247" t="str">
        <f>IF('Solar prot device - data'!J86&lt;&gt;"",'Solar prot device - data'!J86,"")</f>
        <v/>
      </c>
      <c r="M93" s="247" t="str">
        <f>IF('Solar prot device - data'!K86&lt;&gt;"",'Solar prot device - data'!K86,"")</f>
        <v/>
      </c>
      <c r="N93" s="308" t="str">
        <f>IF('Solar prot device - data'!L86&lt;&gt;"",'Solar prot device - data'!L86,"")</f>
        <v/>
      </c>
      <c r="O93" s="210" t="str">
        <f t="shared" si="11"/>
        <v/>
      </c>
      <c r="P93" s="311" t="str">
        <f t="shared" si="0"/>
        <v/>
      </c>
      <c r="Q93" s="186" t="str">
        <f t="shared" si="1"/>
        <v/>
      </c>
      <c r="R93" s="210" t="str">
        <f t="shared" si="2"/>
        <v/>
      </c>
      <c r="S93" s="214" t="str">
        <f t="shared" si="3"/>
        <v/>
      </c>
      <c r="T93" s="210" t="str">
        <f t="shared" si="4"/>
        <v/>
      </c>
      <c r="U93" s="214" t="str">
        <f t="shared" si="5"/>
        <v/>
      </c>
      <c r="V93" s="210" t="str">
        <f t="shared" si="6"/>
        <v/>
      </c>
      <c r="W93" s="214" t="str">
        <f t="shared" si="7"/>
        <v/>
      </c>
      <c r="Y93" s="184" t="str">
        <f t="shared" si="15"/>
        <v/>
      </c>
      <c r="Z93" s="185" t="str">
        <f t="shared" si="16"/>
        <v/>
      </c>
      <c r="AA93" s="186" t="str">
        <f t="shared" si="17"/>
        <v/>
      </c>
    </row>
    <row r="94" spans="4:27" x14ac:dyDescent="0.2">
      <c r="D94" s="180">
        <f>'Solar prot device - data'!D87</f>
        <v>61</v>
      </c>
      <c r="E94" s="181" t="str">
        <f>IF('Solar prot device - data'!E87&lt;&gt;"",G$11&amp;" + "&amp;'Solar prot device - data'!E87,"")</f>
        <v/>
      </c>
      <c r="F94" s="182"/>
      <c r="G94" s="182"/>
      <c r="H94" s="247" t="str">
        <f>IF('Solar prot device - data'!F87&lt;&gt;"",'Solar prot device - data'!F87,"")</f>
        <v/>
      </c>
      <c r="I94" s="247" t="str">
        <f>IF('Solar prot device - data'!G87&lt;&gt;"",'Solar prot device - data'!G87,"")</f>
        <v/>
      </c>
      <c r="J94" s="247" t="str">
        <f>IF('Solar prot device - data'!H87&lt;&gt;"",'Solar prot device - data'!H87,"")</f>
        <v/>
      </c>
      <c r="K94" s="247" t="str">
        <f>IF('Solar prot device - data'!I87&lt;&gt;"",'Solar prot device - data'!I87,"")</f>
        <v/>
      </c>
      <c r="L94" s="247" t="str">
        <f>IF('Solar prot device - data'!J87&lt;&gt;"",'Solar prot device - data'!J87,"")</f>
        <v/>
      </c>
      <c r="M94" s="247" t="str">
        <f>IF('Solar prot device - data'!K87&lt;&gt;"",'Solar prot device - data'!K87,"")</f>
        <v/>
      </c>
      <c r="N94" s="308" t="str">
        <f>IF('Solar prot device - data'!L87&lt;&gt;"",'Solar prot device - data'!L87,"")</f>
        <v/>
      </c>
      <c r="O94" s="210" t="str">
        <f t="shared" si="11"/>
        <v/>
      </c>
      <c r="P94" s="311" t="str">
        <f t="shared" si="0"/>
        <v/>
      </c>
      <c r="Q94" s="186" t="str">
        <f t="shared" si="1"/>
        <v/>
      </c>
      <c r="R94" s="210" t="str">
        <f t="shared" si="2"/>
        <v/>
      </c>
      <c r="S94" s="214" t="str">
        <f t="shared" si="3"/>
        <v/>
      </c>
      <c r="T94" s="210" t="str">
        <f t="shared" si="4"/>
        <v/>
      </c>
      <c r="U94" s="214" t="str">
        <f t="shared" si="5"/>
        <v/>
      </c>
      <c r="V94" s="210" t="str">
        <f t="shared" si="6"/>
        <v/>
      </c>
      <c r="W94" s="214" t="str">
        <f t="shared" si="7"/>
        <v/>
      </c>
      <c r="Y94" s="184" t="str">
        <f t="shared" si="15"/>
        <v/>
      </c>
      <c r="Z94" s="185" t="str">
        <f t="shared" si="16"/>
        <v/>
      </c>
      <c r="AA94" s="186" t="str">
        <f t="shared" si="17"/>
        <v/>
      </c>
    </row>
    <row r="95" spans="4:27" x14ac:dyDescent="0.2">
      <c r="D95" s="180">
        <f>'Solar prot device - data'!D88</f>
        <v>62</v>
      </c>
      <c r="E95" s="181" t="str">
        <f>IF('Solar prot device - data'!E88&lt;&gt;"",G$11&amp;" + "&amp;'Solar prot device - data'!E88,"")</f>
        <v/>
      </c>
      <c r="F95" s="182"/>
      <c r="G95" s="182"/>
      <c r="H95" s="247" t="str">
        <f>IF('Solar prot device - data'!F88&lt;&gt;"",'Solar prot device - data'!F88,"")</f>
        <v/>
      </c>
      <c r="I95" s="247" t="str">
        <f>IF('Solar prot device - data'!G88&lt;&gt;"",'Solar prot device - data'!G88,"")</f>
        <v/>
      </c>
      <c r="J95" s="247" t="str">
        <f>IF('Solar prot device - data'!H88&lt;&gt;"",'Solar prot device - data'!H88,"")</f>
        <v/>
      </c>
      <c r="K95" s="247" t="str">
        <f>IF('Solar prot device - data'!I88&lt;&gt;"",'Solar prot device - data'!I88,"")</f>
        <v/>
      </c>
      <c r="L95" s="247" t="str">
        <f>IF('Solar prot device - data'!J88&lt;&gt;"",'Solar prot device - data'!J88,"")</f>
        <v/>
      </c>
      <c r="M95" s="247" t="str">
        <f>IF('Solar prot device - data'!K88&lt;&gt;"",'Solar prot device - data'!K88,"")</f>
        <v/>
      </c>
      <c r="N95" s="308" t="str">
        <f>IF('Solar prot device - data'!L88&lt;&gt;"",'Solar prot device - data'!L88,"")</f>
        <v/>
      </c>
      <c r="O95" s="210" t="str">
        <f t="shared" si="11"/>
        <v/>
      </c>
      <c r="P95" s="311" t="str">
        <f t="shared" si="0"/>
        <v/>
      </c>
      <c r="Q95" s="186" t="str">
        <f t="shared" si="1"/>
        <v/>
      </c>
      <c r="R95" s="210" t="str">
        <f t="shared" si="2"/>
        <v/>
      </c>
      <c r="S95" s="214" t="str">
        <f t="shared" si="3"/>
        <v/>
      </c>
      <c r="T95" s="210" t="str">
        <f t="shared" si="4"/>
        <v/>
      </c>
      <c r="U95" s="214" t="str">
        <f t="shared" si="5"/>
        <v/>
      </c>
      <c r="V95" s="210" t="str">
        <f t="shared" si="6"/>
        <v/>
      </c>
      <c r="W95" s="214" t="str">
        <f t="shared" si="7"/>
        <v/>
      </c>
      <c r="Y95" s="184" t="str">
        <f t="shared" si="15"/>
        <v/>
      </c>
      <c r="Z95" s="185" t="str">
        <f t="shared" si="16"/>
        <v/>
      </c>
      <c r="AA95" s="186" t="str">
        <f t="shared" si="17"/>
        <v/>
      </c>
    </row>
    <row r="96" spans="4:27" x14ac:dyDescent="0.2">
      <c r="D96" s="180">
        <f>'Solar prot device - data'!D89</f>
        <v>63</v>
      </c>
      <c r="E96" s="181" t="str">
        <f>IF('Solar prot device - data'!E89&lt;&gt;"",G$11&amp;" + "&amp;'Solar prot device - data'!E89,"")</f>
        <v/>
      </c>
      <c r="F96" s="182"/>
      <c r="G96" s="182"/>
      <c r="H96" s="247" t="str">
        <f>IF('Solar prot device - data'!F89&lt;&gt;"",'Solar prot device - data'!F89,"")</f>
        <v/>
      </c>
      <c r="I96" s="247" t="str">
        <f>IF('Solar prot device - data'!G89&lt;&gt;"",'Solar prot device - data'!G89,"")</f>
        <v/>
      </c>
      <c r="J96" s="247" t="str">
        <f>IF('Solar prot device - data'!H89&lt;&gt;"",'Solar prot device - data'!H89,"")</f>
        <v/>
      </c>
      <c r="K96" s="247" t="str">
        <f>IF('Solar prot device - data'!I89&lt;&gt;"",'Solar prot device - data'!I89,"")</f>
        <v/>
      </c>
      <c r="L96" s="247" t="str">
        <f>IF('Solar prot device - data'!J89&lt;&gt;"",'Solar prot device - data'!J89,"")</f>
        <v/>
      </c>
      <c r="M96" s="247" t="str">
        <f>IF('Solar prot device - data'!K89&lt;&gt;"",'Solar prot device - data'!K89,"")</f>
        <v/>
      </c>
      <c r="N96" s="308" t="str">
        <f>IF('Solar prot device - data'!L89&lt;&gt;"",'Solar prot device - data'!L89,"")</f>
        <v/>
      </c>
      <c r="O96" s="210" t="str">
        <f t="shared" si="11"/>
        <v/>
      </c>
      <c r="P96" s="311" t="str">
        <f t="shared" si="0"/>
        <v/>
      </c>
      <c r="Q96" s="186" t="str">
        <f t="shared" si="1"/>
        <v/>
      </c>
      <c r="R96" s="210" t="str">
        <f t="shared" si="2"/>
        <v/>
      </c>
      <c r="S96" s="214" t="str">
        <f t="shared" si="3"/>
        <v/>
      </c>
      <c r="T96" s="210" t="str">
        <f t="shared" si="4"/>
        <v/>
      </c>
      <c r="U96" s="214" t="str">
        <f t="shared" si="5"/>
        <v/>
      </c>
      <c r="V96" s="210" t="str">
        <f t="shared" si="6"/>
        <v/>
      </c>
      <c r="W96" s="214" t="str">
        <f t="shared" si="7"/>
        <v/>
      </c>
      <c r="Y96" s="184" t="str">
        <f t="shared" si="15"/>
        <v/>
      </c>
      <c r="Z96" s="185" t="str">
        <f t="shared" si="16"/>
        <v/>
      </c>
      <c r="AA96" s="186" t="str">
        <f t="shared" si="17"/>
        <v/>
      </c>
    </row>
    <row r="97" spans="4:27" x14ac:dyDescent="0.2">
      <c r="D97" s="180">
        <f>'Solar prot device - data'!D90</f>
        <v>64</v>
      </c>
      <c r="E97" s="181" t="str">
        <f>IF('Solar prot device - data'!E90&lt;&gt;"",G$11&amp;" + "&amp;'Solar prot device - data'!E90,"")</f>
        <v/>
      </c>
      <c r="F97" s="182"/>
      <c r="G97" s="182"/>
      <c r="H97" s="247" t="str">
        <f>IF('Solar prot device - data'!F90&lt;&gt;"",'Solar prot device - data'!F90,"")</f>
        <v/>
      </c>
      <c r="I97" s="247" t="str">
        <f>IF('Solar prot device - data'!G90&lt;&gt;"",'Solar prot device - data'!G90,"")</f>
        <v/>
      </c>
      <c r="J97" s="247" t="str">
        <f>IF('Solar prot device - data'!H90&lt;&gt;"",'Solar prot device - data'!H90,"")</f>
        <v/>
      </c>
      <c r="K97" s="247" t="str">
        <f>IF('Solar prot device - data'!I90&lt;&gt;"",'Solar prot device - data'!I90,"")</f>
        <v/>
      </c>
      <c r="L97" s="247" t="str">
        <f>IF('Solar prot device - data'!J90&lt;&gt;"",'Solar prot device - data'!J90,"")</f>
        <v/>
      </c>
      <c r="M97" s="247" t="str">
        <f>IF('Solar prot device - data'!K90&lt;&gt;"",'Solar prot device - data'!K90,"")</f>
        <v/>
      </c>
      <c r="N97" s="308" t="str">
        <f>IF('Solar prot device - data'!L90&lt;&gt;"",'Solar prot device - data'!L90,"")</f>
        <v/>
      </c>
      <c r="O97" s="210" t="str">
        <f t="shared" si="11"/>
        <v/>
      </c>
      <c r="P97" s="311" t="str">
        <f t="shared" si="0"/>
        <v/>
      </c>
      <c r="Q97" s="186" t="str">
        <f t="shared" si="1"/>
        <v/>
      </c>
      <c r="R97" s="210" t="str">
        <f t="shared" si="2"/>
        <v/>
      </c>
      <c r="S97" s="214" t="str">
        <f t="shared" si="3"/>
        <v/>
      </c>
      <c r="T97" s="210" t="str">
        <f t="shared" si="4"/>
        <v/>
      </c>
      <c r="U97" s="214" t="str">
        <f t="shared" si="5"/>
        <v/>
      </c>
      <c r="V97" s="210" t="str">
        <f t="shared" si="6"/>
        <v/>
      </c>
      <c r="W97" s="214" t="str">
        <f t="shared" si="7"/>
        <v/>
      </c>
      <c r="Y97" s="184" t="str">
        <f t="shared" si="15"/>
        <v/>
      </c>
      <c r="Z97" s="185" t="str">
        <f t="shared" si="16"/>
        <v/>
      </c>
      <c r="AA97" s="186" t="str">
        <f t="shared" si="17"/>
        <v/>
      </c>
    </row>
    <row r="98" spans="4:27" x14ac:dyDescent="0.2">
      <c r="D98" s="180">
        <f>'Solar prot device - data'!D91</f>
        <v>65</v>
      </c>
      <c r="E98" s="181" t="str">
        <f>IF('Solar prot device - data'!E91&lt;&gt;"",G$11&amp;" + "&amp;'Solar prot device - data'!E91,"")</f>
        <v/>
      </c>
      <c r="F98" s="182"/>
      <c r="G98" s="182"/>
      <c r="H98" s="247" t="str">
        <f>IF('Solar prot device - data'!F91&lt;&gt;"",'Solar prot device - data'!F91,"")</f>
        <v/>
      </c>
      <c r="I98" s="247" t="str">
        <f>IF('Solar prot device - data'!G91&lt;&gt;"",'Solar prot device - data'!G91,"")</f>
        <v/>
      </c>
      <c r="J98" s="247" t="str">
        <f>IF('Solar prot device - data'!H91&lt;&gt;"",'Solar prot device - data'!H91,"")</f>
        <v/>
      </c>
      <c r="K98" s="247" t="str">
        <f>IF('Solar prot device - data'!I91&lt;&gt;"",'Solar prot device - data'!I91,"")</f>
        <v/>
      </c>
      <c r="L98" s="247" t="str">
        <f>IF('Solar prot device - data'!J91&lt;&gt;"",'Solar prot device - data'!J91,"")</f>
        <v/>
      </c>
      <c r="M98" s="247" t="str">
        <f>IF('Solar prot device - data'!K91&lt;&gt;"",'Solar prot device - data'!K91,"")</f>
        <v/>
      </c>
      <c r="N98" s="308" t="str">
        <f>IF('Solar prot device - data'!L91&lt;&gt;"",'Solar prot device - data'!L91,"")</f>
        <v/>
      </c>
      <c r="O98" s="210" t="str">
        <f t="shared" si="11"/>
        <v/>
      </c>
      <c r="P98" s="311" t="str">
        <f t="shared" si="0"/>
        <v/>
      </c>
      <c r="Q98" s="186" t="str">
        <f t="shared" si="1"/>
        <v/>
      </c>
      <c r="R98" s="210" t="str">
        <f t="shared" si="2"/>
        <v/>
      </c>
      <c r="S98" s="214" t="str">
        <f t="shared" si="3"/>
        <v/>
      </c>
      <c r="T98" s="210" t="str">
        <f t="shared" si="4"/>
        <v/>
      </c>
      <c r="U98" s="214" t="str">
        <f t="shared" si="5"/>
        <v/>
      </c>
      <c r="V98" s="210" t="str">
        <f t="shared" si="6"/>
        <v/>
      </c>
      <c r="W98" s="214" t="str">
        <f t="shared" si="7"/>
        <v/>
      </c>
      <c r="Y98" s="184" t="str">
        <f t="shared" si="15"/>
        <v/>
      </c>
      <c r="Z98" s="185" t="str">
        <f t="shared" si="16"/>
        <v/>
      </c>
      <c r="AA98" s="186" t="str">
        <f t="shared" si="17"/>
        <v/>
      </c>
    </row>
    <row r="99" spans="4:27" x14ac:dyDescent="0.2">
      <c r="D99" s="180">
        <f>'Solar prot device - data'!D92</f>
        <v>66</v>
      </c>
      <c r="E99" s="181" t="str">
        <f>IF('Solar prot device - data'!E92&lt;&gt;"",G$11&amp;" + "&amp;'Solar prot device - data'!E92,"")</f>
        <v/>
      </c>
      <c r="F99" s="182"/>
      <c r="G99" s="182"/>
      <c r="H99" s="247" t="str">
        <f>IF('Solar prot device - data'!F92&lt;&gt;"",'Solar prot device - data'!F92,"")</f>
        <v/>
      </c>
      <c r="I99" s="247" t="str">
        <f>IF('Solar prot device - data'!G92&lt;&gt;"",'Solar prot device - data'!G92,"")</f>
        <v/>
      </c>
      <c r="J99" s="247" t="str">
        <f>IF('Solar prot device - data'!H92&lt;&gt;"",'Solar prot device - data'!H92,"")</f>
        <v/>
      </c>
      <c r="K99" s="247" t="str">
        <f>IF('Solar prot device - data'!I92&lt;&gt;"",'Solar prot device - data'!I92,"")</f>
        <v/>
      </c>
      <c r="L99" s="247" t="str">
        <f>IF('Solar prot device - data'!J92&lt;&gt;"",'Solar prot device - data'!J92,"")</f>
        <v/>
      </c>
      <c r="M99" s="247" t="str">
        <f>IF('Solar prot device - data'!K92&lt;&gt;"",'Solar prot device - data'!K92,"")</f>
        <v/>
      </c>
      <c r="N99" s="308" t="str">
        <f>IF('Solar prot device - data'!L92&lt;&gt;"",'Solar prot device - data'!L92,"")</f>
        <v/>
      </c>
      <c r="O99" s="210" t="str">
        <f t="shared" si="11"/>
        <v/>
      </c>
      <c r="P99" s="311" t="str">
        <f t="shared" ref="P99:P133" si="18">IF(AND(H99&lt;&gt;"",I99&lt;&gt;"",$G$13&lt;&gt;"",$G$15&lt;&gt;""),$G$15*(1-$G$15*I99-K99*$AG$37/$AG$34),"")</f>
        <v/>
      </c>
      <c r="Q99" s="186" t="str">
        <f t="shared" ref="Q99:Q133" si="19">IF(AND(H99&lt;&gt;"",I99&lt;&gt;"",$G$13&lt;&gt;"",$G$15&lt;&gt;""),$G$15*H99+$G$15*(K99+(1-$G$15)*I99)*$AG$38/$AG$35,"")</f>
        <v/>
      </c>
      <c r="R99" s="210" t="str">
        <f t="shared" ref="R99:R133" si="20">IF(AND(H99&lt;&gt;"",J99&lt;&gt;"",$G$17&lt;&gt;"",$G$19&lt;&gt;""),$G$17*H99/(1-$G$19*J99),"")</f>
        <v/>
      </c>
      <c r="S99" s="214" t="str">
        <f t="shared" ref="S99:S133" si="21">IF(AND(H99&lt;&gt;"",I99&lt;&gt;"",$G$17&lt;&gt;"",$G$21&lt;&gt;""),$G$17*H99/(1-$G$21*I99),"")</f>
        <v/>
      </c>
      <c r="T99" s="210" t="str">
        <f t="shared" ref="T99:T133" si="22">IF(AND(O99&lt;&gt;"", R99&lt;&gt;""),O99-R99,"")</f>
        <v/>
      </c>
      <c r="U99" s="214" t="str">
        <f t="shared" ref="U99:U133" si="23">IF(AND(P99&lt;&gt;"", S99&lt;&gt;""),P99-S99,"")</f>
        <v/>
      </c>
      <c r="V99" s="210" t="str">
        <f t="shared" ref="V99:V133" si="24">IF(AND(L99&lt;&gt;"",N99&lt;&gt;"",$G$23&lt;&gt;"",$G$25&lt;&gt;""),$G$23*L99/(1-$G$25*N99),"")</f>
        <v/>
      </c>
      <c r="W99" s="214" t="str">
        <f t="shared" ref="W99:W133" si="25">IF(AND(L99&lt;&gt;"",M99&lt;&gt;"",$G$23&lt;&gt;"",$G$27&lt;&gt;""),$G$23*L99/(1-$G$27*M99),"")</f>
        <v/>
      </c>
      <c r="Y99" s="184" t="str">
        <f t="shared" si="15"/>
        <v/>
      </c>
      <c r="Z99" s="185" t="str">
        <f t="shared" si="16"/>
        <v/>
      </c>
      <c r="AA99" s="186" t="str">
        <f t="shared" si="17"/>
        <v/>
      </c>
    </row>
    <row r="100" spans="4:27" x14ac:dyDescent="0.2">
      <c r="D100" s="180">
        <f>'Solar prot device - data'!D93</f>
        <v>67</v>
      </c>
      <c r="E100" s="181" t="str">
        <f>IF('Solar prot device - data'!E93&lt;&gt;"",G$11&amp;" + "&amp;'Solar prot device - data'!E93,"")</f>
        <v/>
      </c>
      <c r="F100" s="182"/>
      <c r="G100" s="182"/>
      <c r="H100" s="247" t="str">
        <f>IF('Solar prot device - data'!F93&lt;&gt;"",'Solar prot device - data'!F93,"")</f>
        <v/>
      </c>
      <c r="I100" s="247" t="str">
        <f>IF('Solar prot device - data'!G93&lt;&gt;"",'Solar prot device - data'!G93,"")</f>
        <v/>
      </c>
      <c r="J100" s="247" t="str">
        <f>IF('Solar prot device - data'!H93&lt;&gt;"",'Solar prot device - data'!H93,"")</f>
        <v/>
      </c>
      <c r="K100" s="247" t="str">
        <f>IF('Solar prot device - data'!I93&lt;&gt;"",'Solar prot device - data'!I93,"")</f>
        <v/>
      </c>
      <c r="L100" s="247" t="str">
        <f>IF('Solar prot device - data'!J93&lt;&gt;"",'Solar prot device - data'!J93,"")</f>
        <v/>
      </c>
      <c r="M100" s="247" t="str">
        <f>IF('Solar prot device - data'!K93&lt;&gt;"",'Solar prot device - data'!K93,"")</f>
        <v/>
      </c>
      <c r="N100" s="308" t="str">
        <f>IF('Solar prot device - data'!L93&lt;&gt;"",'Solar prot device - data'!L93,"")</f>
        <v/>
      </c>
      <c r="O100" s="210" t="str">
        <f t="shared" ref="O100:O133" si="26">IF(AND(H100&lt;&gt;"",I100&lt;&gt;"",$G$13&lt;&gt;"",$G$15&lt;&gt;""),H100*$G$15+K100*$AG$36/$AG$33+H100*(1-$G$15)*$AG$36/$AG$32,"")</f>
        <v/>
      </c>
      <c r="P100" s="311" t="str">
        <f t="shared" si="18"/>
        <v/>
      </c>
      <c r="Q100" s="186" t="str">
        <f t="shared" si="19"/>
        <v/>
      </c>
      <c r="R100" s="210" t="str">
        <f t="shared" si="20"/>
        <v/>
      </c>
      <c r="S100" s="214" t="str">
        <f t="shared" si="21"/>
        <v/>
      </c>
      <c r="T100" s="210" t="str">
        <f t="shared" si="22"/>
        <v/>
      </c>
      <c r="U100" s="214" t="str">
        <f t="shared" si="23"/>
        <v/>
      </c>
      <c r="V100" s="210" t="str">
        <f t="shared" si="24"/>
        <v/>
      </c>
      <c r="W100" s="214" t="str">
        <f t="shared" si="25"/>
        <v/>
      </c>
      <c r="Y100" s="184" t="str">
        <f t="shared" si="15"/>
        <v/>
      </c>
      <c r="Z100" s="185" t="str">
        <f t="shared" si="16"/>
        <v/>
      </c>
      <c r="AA100" s="186" t="str">
        <f t="shared" si="17"/>
        <v/>
      </c>
    </row>
    <row r="101" spans="4:27" x14ac:dyDescent="0.2">
      <c r="D101" s="180">
        <f>'Solar prot device - data'!D94</f>
        <v>68</v>
      </c>
      <c r="E101" s="181" t="str">
        <f>IF('Solar prot device - data'!E94&lt;&gt;"",G$11&amp;" + "&amp;'Solar prot device - data'!E94,"")</f>
        <v/>
      </c>
      <c r="F101" s="182"/>
      <c r="G101" s="182"/>
      <c r="H101" s="247" t="str">
        <f>IF('Solar prot device - data'!F94&lt;&gt;"",'Solar prot device - data'!F94,"")</f>
        <v/>
      </c>
      <c r="I101" s="247" t="str">
        <f>IF('Solar prot device - data'!G94&lt;&gt;"",'Solar prot device - data'!G94,"")</f>
        <v/>
      </c>
      <c r="J101" s="247" t="str">
        <f>IF('Solar prot device - data'!H94&lt;&gt;"",'Solar prot device - data'!H94,"")</f>
        <v/>
      </c>
      <c r="K101" s="247" t="str">
        <f>IF('Solar prot device - data'!I94&lt;&gt;"",'Solar prot device - data'!I94,"")</f>
        <v/>
      </c>
      <c r="L101" s="247" t="str">
        <f>IF('Solar prot device - data'!J94&lt;&gt;"",'Solar prot device - data'!J94,"")</f>
        <v/>
      </c>
      <c r="M101" s="247" t="str">
        <f>IF('Solar prot device - data'!K94&lt;&gt;"",'Solar prot device - data'!K94,"")</f>
        <v/>
      </c>
      <c r="N101" s="308" t="str">
        <f>IF('Solar prot device - data'!L94&lt;&gt;"",'Solar prot device - data'!L94,"")</f>
        <v/>
      </c>
      <c r="O101" s="210" t="str">
        <f t="shared" si="26"/>
        <v/>
      </c>
      <c r="P101" s="311" t="str">
        <f t="shared" si="18"/>
        <v/>
      </c>
      <c r="Q101" s="186" t="str">
        <f t="shared" si="19"/>
        <v/>
      </c>
      <c r="R101" s="210" t="str">
        <f t="shared" si="20"/>
        <v/>
      </c>
      <c r="S101" s="214" t="str">
        <f t="shared" si="21"/>
        <v/>
      </c>
      <c r="T101" s="210" t="str">
        <f t="shared" si="22"/>
        <v/>
      </c>
      <c r="U101" s="214" t="str">
        <f t="shared" si="23"/>
        <v/>
      </c>
      <c r="V101" s="210" t="str">
        <f t="shared" si="24"/>
        <v/>
      </c>
      <c r="W101" s="214" t="str">
        <f t="shared" si="25"/>
        <v/>
      </c>
      <c r="Y101" s="184" t="str">
        <f t="shared" si="15"/>
        <v/>
      </c>
      <c r="Z101" s="185" t="str">
        <f t="shared" si="16"/>
        <v/>
      </c>
      <c r="AA101" s="186" t="str">
        <f t="shared" si="17"/>
        <v/>
      </c>
    </row>
    <row r="102" spans="4:27" x14ac:dyDescent="0.2">
      <c r="D102" s="180">
        <f>'Solar prot device - data'!D95</f>
        <v>69</v>
      </c>
      <c r="E102" s="181" t="str">
        <f>IF('Solar prot device - data'!E95&lt;&gt;"",G$11&amp;" + "&amp;'Solar prot device - data'!E95,"")</f>
        <v/>
      </c>
      <c r="F102" s="182"/>
      <c r="G102" s="182"/>
      <c r="H102" s="247" t="str">
        <f>IF('Solar prot device - data'!F95&lt;&gt;"",'Solar prot device - data'!F95,"")</f>
        <v/>
      </c>
      <c r="I102" s="247" t="str">
        <f>IF('Solar prot device - data'!G95&lt;&gt;"",'Solar prot device - data'!G95,"")</f>
        <v/>
      </c>
      <c r="J102" s="247" t="str">
        <f>IF('Solar prot device - data'!H95&lt;&gt;"",'Solar prot device - data'!H95,"")</f>
        <v/>
      </c>
      <c r="K102" s="247" t="str">
        <f>IF('Solar prot device - data'!I95&lt;&gt;"",'Solar prot device - data'!I95,"")</f>
        <v/>
      </c>
      <c r="L102" s="247" t="str">
        <f>IF('Solar prot device - data'!J95&lt;&gt;"",'Solar prot device - data'!J95,"")</f>
        <v/>
      </c>
      <c r="M102" s="247" t="str">
        <f>IF('Solar prot device - data'!K95&lt;&gt;"",'Solar prot device - data'!K95,"")</f>
        <v/>
      </c>
      <c r="N102" s="308" t="str">
        <f>IF('Solar prot device - data'!L95&lt;&gt;"",'Solar prot device - data'!L95,"")</f>
        <v/>
      </c>
      <c r="O102" s="210" t="str">
        <f t="shared" si="26"/>
        <v/>
      </c>
      <c r="P102" s="311" t="str">
        <f t="shared" si="18"/>
        <v/>
      </c>
      <c r="Q102" s="186" t="str">
        <f t="shared" si="19"/>
        <v/>
      </c>
      <c r="R102" s="210" t="str">
        <f t="shared" si="20"/>
        <v/>
      </c>
      <c r="S102" s="214" t="str">
        <f t="shared" si="21"/>
        <v/>
      </c>
      <c r="T102" s="210" t="str">
        <f t="shared" si="22"/>
        <v/>
      </c>
      <c r="U102" s="214" t="str">
        <f t="shared" si="23"/>
        <v/>
      </c>
      <c r="V102" s="210" t="str">
        <f t="shared" si="24"/>
        <v/>
      </c>
      <c r="W102" s="214" t="str">
        <f t="shared" si="25"/>
        <v/>
      </c>
      <c r="Y102" s="184" t="str">
        <f t="shared" si="15"/>
        <v/>
      </c>
      <c r="Z102" s="185" t="str">
        <f t="shared" si="16"/>
        <v/>
      </c>
      <c r="AA102" s="186" t="str">
        <f t="shared" si="17"/>
        <v/>
      </c>
    </row>
    <row r="103" spans="4:27" x14ac:dyDescent="0.2">
      <c r="D103" s="180">
        <f>'Solar prot device - data'!D96</f>
        <v>70</v>
      </c>
      <c r="E103" s="181" t="str">
        <f>IF('Solar prot device - data'!E96&lt;&gt;"",G$11&amp;" + "&amp;'Solar prot device - data'!E96,"")</f>
        <v/>
      </c>
      <c r="F103" s="182"/>
      <c r="G103" s="182"/>
      <c r="H103" s="247" t="str">
        <f>IF('Solar prot device - data'!F96&lt;&gt;"",'Solar prot device - data'!F96,"")</f>
        <v/>
      </c>
      <c r="I103" s="247" t="str">
        <f>IF('Solar prot device - data'!G96&lt;&gt;"",'Solar prot device - data'!G96,"")</f>
        <v/>
      </c>
      <c r="J103" s="247" t="str">
        <f>IF('Solar prot device - data'!H96&lt;&gt;"",'Solar prot device - data'!H96,"")</f>
        <v/>
      </c>
      <c r="K103" s="247" t="str">
        <f>IF('Solar prot device - data'!I96&lt;&gt;"",'Solar prot device - data'!I96,"")</f>
        <v/>
      </c>
      <c r="L103" s="247" t="str">
        <f>IF('Solar prot device - data'!J96&lt;&gt;"",'Solar prot device - data'!J96,"")</f>
        <v/>
      </c>
      <c r="M103" s="247" t="str">
        <f>IF('Solar prot device - data'!K96&lt;&gt;"",'Solar prot device - data'!K96,"")</f>
        <v/>
      </c>
      <c r="N103" s="308" t="str">
        <f>IF('Solar prot device - data'!L96&lt;&gt;"",'Solar prot device - data'!L96,"")</f>
        <v/>
      </c>
      <c r="O103" s="210" t="str">
        <f t="shared" si="26"/>
        <v/>
      </c>
      <c r="P103" s="311" t="str">
        <f t="shared" si="18"/>
        <v/>
      </c>
      <c r="Q103" s="186" t="str">
        <f t="shared" si="19"/>
        <v/>
      </c>
      <c r="R103" s="210" t="str">
        <f t="shared" si="20"/>
        <v/>
      </c>
      <c r="S103" s="214" t="str">
        <f t="shared" si="21"/>
        <v/>
      </c>
      <c r="T103" s="210" t="str">
        <f t="shared" si="22"/>
        <v/>
      </c>
      <c r="U103" s="214" t="str">
        <f t="shared" si="23"/>
        <v/>
      </c>
      <c r="V103" s="210" t="str">
        <f t="shared" si="24"/>
        <v/>
      </c>
      <c r="W103" s="214" t="str">
        <f t="shared" si="25"/>
        <v/>
      </c>
      <c r="Y103" s="184" t="str">
        <f t="shared" si="15"/>
        <v/>
      </c>
      <c r="Z103" s="185" t="str">
        <f t="shared" si="16"/>
        <v/>
      </c>
      <c r="AA103" s="186" t="str">
        <f t="shared" si="17"/>
        <v/>
      </c>
    </row>
    <row r="104" spans="4:27" x14ac:dyDescent="0.2">
      <c r="D104" s="180">
        <f>'Solar prot device - data'!D97</f>
        <v>71</v>
      </c>
      <c r="E104" s="181" t="str">
        <f>IF('Solar prot device - data'!E97&lt;&gt;"",G$11&amp;" + "&amp;'Solar prot device - data'!E97,"")</f>
        <v/>
      </c>
      <c r="F104" s="182"/>
      <c r="G104" s="182"/>
      <c r="H104" s="247" t="str">
        <f>IF('Solar prot device - data'!F97&lt;&gt;"",'Solar prot device - data'!F97,"")</f>
        <v/>
      </c>
      <c r="I104" s="247" t="str">
        <f>IF('Solar prot device - data'!G97&lt;&gt;"",'Solar prot device - data'!G97,"")</f>
        <v/>
      </c>
      <c r="J104" s="247" t="str">
        <f>IF('Solar prot device - data'!H97&lt;&gt;"",'Solar prot device - data'!H97,"")</f>
        <v/>
      </c>
      <c r="K104" s="247" t="str">
        <f>IF('Solar prot device - data'!I97&lt;&gt;"",'Solar prot device - data'!I97,"")</f>
        <v/>
      </c>
      <c r="L104" s="247" t="str">
        <f>IF('Solar prot device - data'!J97&lt;&gt;"",'Solar prot device - data'!J97,"")</f>
        <v/>
      </c>
      <c r="M104" s="247" t="str">
        <f>IF('Solar prot device - data'!K97&lt;&gt;"",'Solar prot device - data'!K97,"")</f>
        <v/>
      </c>
      <c r="N104" s="308" t="str">
        <f>IF('Solar prot device - data'!L97&lt;&gt;"",'Solar prot device - data'!L97,"")</f>
        <v/>
      </c>
      <c r="O104" s="210" t="str">
        <f t="shared" si="26"/>
        <v/>
      </c>
      <c r="P104" s="311" t="str">
        <f t="shared" si="18"/>
        <v/>
      </c>
      <c r="Q104" s="186" t="str">
        <f t="shared" si="19"/>
        <v/>
      </c>
      <c r="R104" s="210" t="str">
        <f t="shared" si="20"/>
        <v/>
      </c>
      <c r="S104" s="214" t="str">
        <f t="shared" si="21"/>
        <v/>
      </c>
      <c r="T104" s="210" t="str">
        <f t="shared" si="22"/>
        <v/>
      </c>
      <c r="U104" s="214" t="str">
        <f t="shared" si="23"/>
        <v/>
      </c>
      <c r="V104" s="210" t="str">
        <f t="shared" si="24"/>
        <v/>
      </c>
      <c r="W104" s="214" t="str">
        <f t="shared" si="25"/>
        <v/>
      </c>
      <c r="Y104" s="184" t="str">
        <f t="shared" si="15"/>
        <v/>
      </c>
      <c r="Z104" s="185" t="str">
        <f t="shared" si="16"/>
        <v/>
      </c>
      <c r="AA104" s="186" t="str">
        <f t="shared" si="17"/>
        <v/>
      </c>
    </row>
    <row r="105" spans="4:27" x14ac:dyDescent="0.2">
      <c r="D105" s="180">
        <f>'Solar prot device - data'!D98</f>
        <v>72</v>
      </c>
      <c r="E105" s="181" t="str">
        <f>IF('Solar prot device - data'!E98&lt;&gt;"",G$11&amp;" + "&amp;'Solar prot device - data'!E98,"")</f>
        <v/>
      </c>
      <c r="F105" s="182"/>
      <c r="G105" s="182"/>
      <c r="H105" s="247" t="str">
        <f>IF('Solar prot device - data'!F98&lt;&gt;"",'Solar prot device - data'!F98,"")</f>
        <v/>
      </c>
      <c r="I105" s="247" t="str">
        <f>IF('Solar prot device - data'!G98&lt;&gt;"",'Solar prot device - data'!G98,"")</f>
        <v/>
      </c>
      <c r="J105" s="247" t="str">
        <f>IF('Solar prot device - data'!H98&lt;&gt;"",'Solar prot device - data'!H98,"")</f>
        <v/>
      </c>
      <c r="K105" s="247" t="str">
        <f>IF('Solar prot device - data'!I98&lt;&gt;"",'Solar prot device - data'!I98,"")</f>
        <v/>
      </c>
      <c r="L105" s="247" t="str">
        <f>IF('Solar prot device - data'!J98&lt;&gt;"",'Solar prot device - data'!J98,"")</f>
        <v/>
      </c>
      <c r="M105" s="247" t="str">
        <f>IF('Solar prot device - data'!K98&lt;&gt;"",'Solar prot device - data'!K98,"")</f>
        <v/>
      </c>
      <c r="N105" s="308" t="str">
        <f>IF('Solar prot device - data'!L98&lt;&gt;"",'Solar prot device - data'!L98,"")</f>
        <v/>
      </c>
      <c r="O105" s="210" t="str">
        <f t="shared" si="26"/>
        <v/>
      </c>
      <c r="P105" s="311" t="str">
        <f t="shared" si="18"/>
        <v/>
      </c>
      <c r="Q105" s="186" t="str">
        <f t="shared" si="19"/>
        <v/>
      </c>
      <c r="R105" s="210" t="str">
        <f t="shared" si="20"/>
        <v/>
      </c>
      <c r="S105" s="214" t="str">
        <f t="shared" si="21"/>
        <v/>
      </c>
      <c r="T105" s="210" t="str">
        <f t="shared" si="22"/>
        <v/>
      </c>
      <c r="U105" s="214" t="str">
        <f t="shared" si="23"/>
        <v/>
      </c>
      <c r="V105" s="210" t="str">
        <f t="shared" si="24"/>
        <v/>
      </c>
      <c r="W105" s="214" t="str">
        <f t="shared" si="25"/>
        <v/>
      </c>
      <c r="Y105" s="184" t="str">
        <f t="shared" si="15"/>
        <v/>
      </c>
      <c r="Z105" s="185" t="str">
        <f t="shared" si="16"/>
        <v/>
      </c>
      <c r="AA105" s="186" t="str">
        <f t="shared" si="17"/>
        <v/>
      </c>
    </row>
    <row r="106" spans="4:27" x14ac:dyDescent="0.2">
      <c r="D106" s="180">
        <f>'Solar prot device - data'!D99</f>
        <v>73</v>
      </c>
      <c r="E106" s="181" t="str">
        <f>IF('Solar prot device - data'!E99&lt;&gt;"",G$11&amp;" + "&amp;'Solar prot device - data'!E99,"")</f>
        <v/>
      </c>
      <c r="F106" s="182"/>
      <c r="G106" s="182"/>
      <c r="H106" s="247" t="str">
        <f>IF('Solar prot device - data'!F99&lt;&gt;"",'Solar prot device - data'!F99,"")</f>
        <v/>
      </c>
      <c r="I106" s="247" t="str">
        <f>IF('Solar prot device - data'!G99&lt;&gt;"",'Solar prot device - data'!G99,"")</f>
        <v/>
      </c>
      <c r="J106" s="247" t="str">
        <f>IF('Solar prot device - data'!H99&lt;&gt;"",'Solar prot device - data'!H99,"")</f>
        <v/>
      </c>
      <c r="K106" s="247" t="str">
        <f>IF('Solar prot device - data'!I99&lt;&gt;"",'Solar prot device - data'!I99,"")</f>
        <v/>
      </c>
      <c r="L106" s="247" t="str">
        <f>IF('Solar prot device - data'!J99&lt;&gt;"",'Solar prot device - data'!J99,"")</f>
        <v/>
      </c>
      <c r="M106" s="247" t="str">
        <f>IF('Solar prot device - data'!K99&lt;&gt;"",'Solar prot device - data'!K99,"")</f>
        <v/>
      </c>
      <c r="N106" s="308" t="str">
        <f>IF('Solar prot device - data'!L99&lt;&gt;"",'Solar prot device - data'!L99,"")</f>
        <v/>
      </c>
      <c r="O106" s="210" t="str">
        <f t="shared" si="26"/>
        <v/>
      </c>
      <c r="P106" s="311" t="str">
        <f t="shared" si="18"/>
        <v/>
      </c>
      <c r="Q106" s="186" t="str">
        <f t="shared" si="19"/>
        <v/>
      </c>
      <c r="R106" s="210" t="str">
        <f t="shared" si="20"/>
        <v/>
      </c>
      <c r="S106" s="214" t="str">
        <f t="shared" si="21"/>
        <v/>
      </c>
      <c r="T106" s="210" t="str">
        <f t="shared" si="22"/>
        <v/>
      </c>
      <c r="U106" s="214" t="str">
        <f t="shared" si="23"/>
        <v/>
      </c>
      <c r="V106" s="210" t="str">
        <f t="shared" si="24"/>
        <v/>
      </c>
      <c r="W106" s="214" t="str">
        <f t="shared" si="25"/>
        <v/>
      </c>
      <c r="Y106" s="184" t="str">
        <f t="shared" si="15"/>
        <v/>
      </c>
      <c r="Z106" s="185" t="str">
        <f t="shared" si="16"/>
        <v/>
      </c>
      <c r="AA106" s="186" t="str">
        <f t="shared" si="17"/>
        <v/>
      </c>
    </row>
    <row r="107" spans="4:27" x14ac:dyDescent="0.2">
      <c r="D107" s="180">
        <f>'Solar prot device - data'!D100</f>
        <v>74</v>
      </c>
      <c r="E107" s="181" t="str">
        <f>IF('Solar prot device - data'!E100&lt;&gt;"",G$11&amp;" + "&amp;'Solar prot device - data'!E100,"")</f>
        <v/>
      </c>
      <c r="F107" s="182"/>
      <c r="G107" s="182"/>
      <c r="H107" s="247" t="str">
        <f>IF('Solar prot device - data'!F100&lt;&gt;"",'Solar prot device - data'!F100,"")</f>
        <v/>
      </c>
      <c r="I107" s="247" t="str">
        <f>IF('Solar prot device - data'!G100&lt;&gt;"",'Solar prot device - data'!G100,"")</f>
        <v/>
      </c>
      <c r="J107" s="247" t="str">
        <f>IF('Solar prot device - data'!H100&lt;&gt;"",'Solar prot device - data'!H100,"")</f>
        <v/>
      </c>
      <c r="K107" s="247" t="str">
        <f>IF('Solar prot device - data'!I100&lt;&gt;"",'Solar prot device - data'!I100,"")</f>
        <v/>
      </c>
      <c r="L107" s="247" t="str">
        <f>IF('Solar prot device - data'!J100&lt;&gt;"",'Solar prot device - data'!J100,"")</f>
        <v/>
      </c>
      <c r="M107" s="247" t="str">
        <f>IF('Solar prot device - data'!K100&lt;&gt;"",'Solar prot device - data'!K100,"")</f>
        <v/>
      </c>
      <c r="N107" s="308" t="str">
        <f>IF('Solar prot device - data'!L100&lt;&gt;"",'Solar prot device - data'!L100,"")</f>
        <v/>
      </c>
      <c r="O107" s="210" t="str">
        <f t="shared" si="26"/>
        <v/>
      </c>
      <c r="P107" s="311" t="str">
        <f t="shared" si="18"/>
        <v/>
      </c>
      <c r="Q107" s="186" t="str">
        <f t="shared" si="19"/>
        <v/>
      </c>
      <c r="R107" s="210" t="str">
        <f t="shared" si="20"/>
        <v/>
      </c>
      <c r="S107" s="214" t="str">
        <f t="shared" si="21"/>
        <v/>
      </c>
      <c r="T107" s="210" t="str">
        <f t="shared" si="22"/>
        <v/>
      </c>
      <c r="U107" s="214" t="str">
        <f t="shared" si="23"/>
        <v/>
      </c>
      <c r="V107" s="210" t="str">
        <f t="shared" si="24"/>
        <v/>
      </c>
      <c r="W107" s="214" t="str">
        <f t="shared" si="25"/>
        <v/>
      </c>
      <c r="Y107" s="184" t="str">
        <f t="shared" si="15"/>
        <v/>
      </c>
      <c r="Z107" s="185" t="str">
        <f t="shared" si="16"/>
        <v/>
      </c>
      <c r="AA107" s="186" t="str">
        <f t="shared" si="17"/>
        <v/>
      </c>
    </row>
    <row r="108" spans="4:27" x14ac:dyDescent="0.2">
      <c r="D108" s="180">
        <f>'Solar prot device - data'!D101</f>
        <v>75</v>
      </c>
      <c r="E108" s="181" t="str">
        <f>IF('Solar prot device - data'!E101&lt;&gt;"",G$11&amp;" + "&amp;'Solar prot device - data'!E101,"")</f>
        <v/>
      </c>
      <c r="F108" s="182"/>
      <c r="G108" s="182"/>
      <c r="H108" s="247" t="str">
        <f>IF('Solar prot device - data'!F101&lt;&gt;"",'Solar prot device - data'!F101,"")</f>
        <v/>
      </c>
      <c r="I108" s="247" t="str">
        <f>IF('Solar prot device - data'!G101&lt;&gt;"",'Solar prot device - data'!G101,"")</f>
        <v/>
      </c>
      <c r="J108" s="247" t="str">
        <f>IF('Solar prot device - data'!H101&lt;&gt;"",'Solar prot device - data'!H101,"")</f>
        <v/>
      </c>
      <c r="K108" s="247" t="str">
        <f>IF('Solar prot device - data'!I101&lt;&gt;"",'Solar prot device - data'!I101,"")</f>
        <v/>
      </c>
      <c r="L108" s="247" t="str">
        <f>IF('Solar prot device - data'!J101&lt;&gt;"",'Solar prot device - data'!J101,"")</f>
        <v/>
      </c>
      <c r="M108" s="247" t="str">
        <f>IF('Solar prot device - data'!K101&lt;&gt;"",'Solar prot device - data'!K101,"")</f>
        <v/>
      </c>
      <c r="N108" s="308" t="str">
        <f>IF('Solar prot device - data'!L101&lt;&gt;"",'Solar prot device - data'!L101,"")</f>
        <v/>
      </c>
      <c r="O108" s="210" t="str">
        <f t="shared" si="26"/>
        <v/>
      </c>
      <c r="P108" s="311" t="str">
        <f t="shared" si="18"/>
        <v/>
      </c>
      <c r="Q108" s="186" t="str">
        <f t="shared" si="19"/>
        <v/>
      </c>
      <c r="R108" s="210" t="str">
        <f t="shared" si="20"/>
        <v/>
      </c>
      <c r="S108" s="214" t="str">
        <f t="shared" si="21"/>
        <v/>
      </c>
      <c r="T108" s="210" t="str">
        <f t="shared" si="22"/>
        <v/>
      </c>
      <c r="U108" s="214" t="str">
        <f t="shared" si="23"/>
        <v/>
      </c>
      <c r="V108" s="210" t="str">
        <f t="shared" si="24"/>
        <v/>
      </c>
      <c r="W108" s="214" t="str">
        <f t="shared" si="25"/>
        <v/>
      </c>
      <c r="Y108" s="184" t="str">
        <f t="shared" si="15"/>
        <v/>
      </c>
      <c r="Z108" s="185" t="str">
        <f t="shared" si="16"/>
        <v/>
      </c>
      <c r="AA108" s="186" t="str">
        <f t="shared" si="17"/>
        <v/>
      </c>
    </row>
    <row r="109" spans="4:27" x14ac:dyDescent="0.2">
      <c r="D109" s="180">
        <f>'Solar prot device - data'!D102</f>
        <v>76</v>
      </c>
      <c r="E109" s="181" t="str">
        <f>IF('Solar prot device - data'!E102&lt;&gt;"",G$11&amp;" + "&amp;'Solar prot device - data'!E102,"")</f>
        <v/>
      </c>
      <c r="F109" s="182"/>
      <c r="G109" s="182"/>
      <c r="H109" s="247" t="str">
        <f>IF('Solar prot device - data'!F102&lt;&gt;"",'Solar prot device - data'!F102,"")</f>
        <v/>
      </c>
      <c r="I109" s="247" t="str">
        <f>IF('Solar prot device - data'!G102&lt;&gt;"",'Solar prot device - data'!G102,"")</f>
        <v/>
      </c>
      <c r="J109" s="247" t="str">
        <f>IF('Solar prot device - data'!H102&lt;&gt;"",'Solar prot device - data'!H102,"")</f>
        <v/>
      </c>
      <c r="K109" s="247" t="str">
        <f>IF('Solar prot device - data'!I102&lt;&gt;"",'Solar prot device - data'!I102,"")</f>
        <v/>
      </c>
      <c r="L109" s="247" t="str">
        <f>IF('Solar prot device - data'!J102&lt;&gt;"",'Solar prot device - data'!J102,"")</f>
        <v/>
      </c>
      <c r="M109" s="247" t="str">
        <f>IF('Solar prot device - data'!K102&lt;&gt;"",'Solar prot device - data'!K102,"")</f>
        <v/>
      </c>
      <c r="N109" s="308" t="str">
        <f>IF('Solar prot device - data'!L102&lt;&gt;"",'Solar prot device - data'!L102,"")</f>
        <v/>
      </c>
      <c r="O109" s="210" t="str">
        <f t="shared" si="26"/>
        <v/>
      </c>
      <c r="P109" s="311" t="str">
        <f t="shared" si="18"/>
        <v/>
      </c>
      <c r="Q109" s="186" t="str">
        <f t="shared" si="19"/>
        <v/>
      </c>
      <c r="R109" s="210" t="str">
        <f t="shared" si="20"/>
        <v/>
      </c>
      <c r="S109" s="214" t="str">
        <f t="shared" si="21"/>
        <v/>
      </c>
      <c r="T109" s="210" t="str">
        <f t="shared" si="22"/>
        <v/>
      </c>
      <c r="U109" s="214" t="str">
        <f t="shared" si="23"/>
        <v/>
      </c>
      <c r="V109" s="210" t="str">
        <f t="shared" si="24"/>
        <v/>
      </c>
      <c r="W109" s="214" t="str">
        <f t="shared" si="25"/>
        <v/>
      </c>
      <c r="Y109" s="184" t="str">
        <f t="shared" si="15"/>
        <v/>
      </c>
      <c r="Z109" s="185" t="str">
        <f t="shared" si="16"/>
        <v/>
      </c>
      <c r="AA109" s="186" t="str">
        <f t="shared" si="17"/>
        <v/>
      </c>
    </row>
    <row r="110" spans="4:27" x14ac:dyDescent="0.2">
      <c r="D110" s="180">
        <f>'Solar prot device - data'!D103</f>
        <v>77</v>
      </c>
      <c r="E110" s="181" t="str">
        <f>IF('Solar prot device - data'!E103&lt;&gt;"",G$11&amp;" + "&amp;'Solar prot device - data'!E103,"")</f>
        <v/>
      </c>
      <c r="F110" s="182"/>
      <c r="G110" s="182"/>
      <c r="H110" s="247" t="str">
        <f>IF('Solar prot device - data'!F103&lt;&gt;"",'Solar prot device - data'!F103,"")</f>
        <v/>
      </c>
      <c r="I110" s="247" t="str">
        <f>IF('Solar prot device - data'!G103&lt;&gt;"",'Solar prot device - data'!G103,"")</f>
        <v/>
      </c>
      <c r="J110" s="247" t="str">
        <f>IF('Solar prot device - data'!H103&lt;&gt;"",'Solar prot device - data'!H103,"")</f>
        <v/>
      </c>
      <c r="K110" s="247" t="str">
        <f>IF('Solar prot device - data'!I103&lt;&gt;"",'Solar prot device - data'!I103,"")</f>
        <v/>
      </c>
      <c r="L110" s="247" t="str">
        <f>IF('Solar prot device - data'!J103&lt;&gt;"",'Solar prot device - data'!J103,"")</f>
        <v/>
      </c>
      <c r="M110" s="247" t="str">
        <f>IF('Solar prot device - data'!K103&lt;&gt;"",'Solar prot device - data'!K103,"")</f>
        <v/>
      </c>
      <c r="N110" s="308" t="str">
        <f>IF('Solar prot device - data'!L103&lt;&gt;"",'Solar prot device - data'!L103,"")</f>
        <v/>
      </c>
      <c r="O110" s="210" t="str">
        <f t="shared" si="26"/>
        <v/>
      </c>
      <c r="P110" s="311" t="str">
        <f t="shared" si="18"/>
        <v/>
      </c>
      <c r="Q110" s="186" t="str">
        <f t="shared" si="19"/>
        <v/>
      </c>
      <c r="R110" s="210" t="str">
        <f t="shared" si="20"/>
        <v/>
      </c>
      <c r="S110" s="214" t="str">
        <f t="shared" si="21"/>
        <v/>
      </c>
      <c r="T110" s="210" t="str">
        <f t="shared" si="22"/>
        <v/>
      </c>
      <c r="U110" s="214" t="str">
        <f t="shared" si="23"/>
        <v/>
      </c>
      <c r="V110" s="210" t="str">
        <f t="shared" si="24"/>
        <v/>
      </c>
      <c r="W110" s="214" t="str">
        <f t="shared" si="25"/>
        <v/>
      </c>
      <c r="Y110" s="184" t="str">
        <f t="shared" si="15"/>
        <v/>
      </c>
      <c r="Z110" s="185" t="str">
        <f t="shared" si="16"/>
        <v/>
      </c>
      <c r="AA110" s="186" t="str">
        <f t="shared" si="17"/>
        <v/>
      </c>
    </row>
    <row r="111" spans="4:27" x14ac:dyDescent="0.2">
      <c r="D111" s="180">
        <f>'Solar prot device - data'!D104</f>
        <v>78</v>
      </c>
      <c r="E111" s="181" t="str">
        <f>IF('Solar prot device - data'!E104&lt;&gt;"",G$11&amp;" + "&amp;'Solar prot device - data'!E104,"")</f>
        <v/>
      </c>
      <c r="F111" s="182"/>
      <c r="G111" s="182"/>
      <c r="H111" s="247" t="str">
        <f>IF('Solar prot device - data'!F104&lt;&gt;"",'Solar prot device - data'!F104,"")</f>
        <v/>
      </c>
      <c r="I111" s="247" t="str">
        <f>IF('Solar prot device - data'!G104&lt;&gt;"",'Solar prot device - data'!G104,"")</f>
        <v/>
      </c>
      <c r="J111" s="247" t="str">
        <f>IF('Solar prot device - data'!H104&lt;&gt;"",'Solar prot device - data'!H104,"")</f>
        <v/>
      </c>
      <c r="K111" s="247" t="str">
        <f>IF('Solar prot device - data'!I104&lt;&gt;"",'Solar prot device - data'!I104,"")</f>
        <v/>
      </c>
      <c r="L111" s="247" t="str">
        <f>IF('Solar prot device - data'!J104&lt;&gt;"",'Solar prot device - data'!J104,"")</f>
        <v/>
      </c>
      <c r="M111" s="247" t="str">
        <f>IF('Solar prot device - data'!K104&lt;&gt;"",'Solar prot device - data'!K104,"")</f>
        <v/>
      </c>
      <c r="N111" s="308" t="str">
        <f>IF('Solar prot device - data'!L104&lt;&gt;"",'Solar prot device - data'!L104,"")</f>
        <v/>
      </c>
      <c r="O111" s="210" t="str">
        <f t="shared" si="26"/>
        <v/>
      </c>
      <c r="P111" s="311" t="str">
        <f t="shared" si="18"/>
        <v/>
      </c>
      <c r="Q111" s="186" t="str">
        <f t="shared" si="19"/>
        <v/>
      </c>
      <c r="R111" s="210" t="str">
        <f t="shared" si="20"/>
        <v/>
      </c>
      <c r="S111" s="214" t="str">
        <f t="shared" si="21"/>
        <v/>
      </c>
      <c r="T111" s="210" t="str">
        <f t="shared" si="22"/>
        <v/>
      </c>
      <c r="U111" s="214" t="str">
        <f t="shared" si="23"/>
        <v/>
      </c>
      <c r="V111" s="210" t="str">
        <f t="shared" si="24"/>
        <v/>
      </c>
      <c r="W111" s="214" t="str">
        <f t="shared" si="25"/>
        <v/>
      </c>
      <c r="Y111" s="184" t="str">
        <f t="shared" si="15"/>
        <v/>
      </c>
      <c r="Z111" s="185" t="str">
        <f t="shared" si="16"/>
        <v/>
      </c>
      <c r="AA111" s="186" t="str">
        <f t="shared" si="17"/>
        <v/>
      </c>
    </row>
    <row r="112" spans="4:27" x14ac:dyDescent="0.2">
      <c r="D112" s="180">
        <f>'Solar prot device - data'!D105</f>
        <v>79</v>
      </c>
      <c r="E112" s="181" t="str">
        <f>IF('Solar prot device - data'!E105&lt;&gt;"",G$11&amp;" + "&amp;'Solar prot device - data'!E105,"")</f>
        <v/>
      </c>
      <c r="F112" s="182"/>
      <c r="G112" s="182"/>
      <c r="H112" s="247" t="str">
        <f>IF('Solar prot device - data'!F105&lt;&gt;"",'Solar prot device - data'!F105,"")</f>
        <v/>
      </c>
      <c r="I112" s="247" t="str">
        <f>IF('Solar prot device - data'!G105&lt;&gt;"",'Solar prot device - data'!G105,"")</f>
        <v/>
      </c>
      <c r="J112" s="247" t="str">
        <f>IF('Solar prot device - data'!H105&lt;&gt;"",'Solar prot device - data'!H105,"")</f>
        <v/>
      </c>
      <c r="K112" s="247" t="str">
        <f>IF('Solar prot device - data'!I105&lt;&gt;"",'Solar prot device - data'!I105,"")</f>
        <v/>
      </c>
      <c r="L112" s="247" t="str">
        <f>IF('Solar prot device - data'!J105&lt;&gt;"",'Solar prot device - data'!J105,"")</f>
        <v/>
      </c>
      <c r="M112" s="247" t="str">
        <f>IF('Solar prot device - data'!K105&lt;&gt;"",'Solar prot device - data'!K105,"")</f>
        <v/>
      </c>
      <c r="N112" s="308" t="str">
        <f>IF('Solar prot device - data'!L105&lt;&gt;"",'Solar prot device - data'!L105,"")</f>
        <v/>
      </c>
      <c r="O112" s="210" t="str">
        <f t="shared" si="26"/>
        <v/>
      </c>
      <c r="P112" s="311" t="str">
        <f t="shared" si="18"/>
        <v/>
      </c>
      <c r="Q112" s="186" t="str">
        <f t="shared" si="19"/>
        <v/>
      </c>
      <c r="R112" s="210" t="str">
        <f t="shared" si="20"/>
        <v/>
      </c>
      <c r="S112" s="214" t="str">
        <f t="shared" si="21"/>
        <v/>
      </c>
      <c r="T112" s="210" t="str">
        <f t="shared" si="22"/>
        <v/>
      </c>
      <c r="U112" s="214" t="str">
        <f t="shared" si="23"/>
        <v/>
      </c>
      <c r="V112" s="210" t="str">
        <f t="shared" si="24"/>
        <v/>
      </c>
      <c r="W112" s="214" t="str">
        <f t="shared" si="25"/>
        <v/>
      </c>
      <c r="Y112" s="184" t="str">
        <f t="shared" si="15"/>
        <v/>
      </c>
      <c r="Z112" s="185" t="str">
        <f t="shared" si="16"/>
        <v/>
      </c>
      <c r="AA112" s="186" t="str">
        <f t="shared" si="17"/>
        <v/>
      </c>
    </row>
    <row r="113" spans="4:27" x14ac:dyDescent="0.2">
      <c r="D113" s="180">
        <f>'Solar prot device - data'!D106</f>
        <v>80</v>
      </c>
      <c r="E113" s="181" t="str">
        <f>IF('Solar prot device - data'!E106&lt;&gt;"",G$11&amp;" + "&amp;'Solar prot device - data'!E106,"")</f>
        <v/>
      </c>
      <c r="F113" s="182"/>
      <c r="G113" s="182"/>
      <c r="H113" s="247" t="str">
        <f>IF('Solar prot device - data'!F106&lt;&gt;"",'Solar prot device - data'!F106,"")</f>
        <v/>
      </c>
      <c r="I113" s="247" t="str">
        <f>IF('Solar prot device - data'!G106&lt;&gt;"",'Solar prot device - data'!G106,"")</f>
        <v/>
      </c>
      <c r="J113" s="247" t="str">
        <f>IF('Solar prot device - data'!H106&lt;&gt;"",'Solar prot device - data'!H106,"")</f>
        <v/>
      </c>
      <c r="K113" s="247" t="str">
        <f>IF('Solar prot device - data'!I106&lt;&gt;"",'Solar prot device - data'!I106,"")</f>
        <v/>
      </c>
      <c r="L113" s="247" t="str">
        <f>IF('Solar prot device - data'!J106&lt;&gt;"",'Solar prot device - data'!J106,"")</f>
        <v/>
      </c>
      <c r="M113" s="247" t="str">
        <f>IF('Solar prot device - data'!K106&lt;&gt;"",'Solar prot device - data'!K106,"")</f>
        <v/>
      </c>
      <c r="N113" s="308" t="str">
        <f>IF('Solar prot device - data'!L106&lt;&gt;"",'Solar prot device - data'!L106,"")</f>
        <v/>
      </c>
      <c r="O113" s="210" t="str">
        <f t="shared" si="26"/>
        <v/>
      </c>
      <c r="P113" s="311" t="str">
        <f t="shared" si="18"/>
        <v/>
      </c>
      <c r="Q113" s="186" t="str">
        <f t="shared" si="19"/>
        <v/>
      </c>
      <c r="R113" s="210" t="str">
        <f t="shared" si="20"/>
        <v/>
      </c>
      <c r="S113" s="214" t="str">
        <f t="shared" si="21"/>
        <v/>
      </c>
      <c r="T113" s="210" t="str">
        <f t="shared" si="22"/>
        <v/>
      </c>
      <c r="U113" s="214" t="str">
        <f t="shared" si="23"/>
        <v/>
      </c>
      <c r="V113" s="210" t="str">
        <f t="shared" si="24"/>
        <v/>
      </c>
      <c r="W113" s="214" t="str">
        <f t="shared" si="25"/>
        <v/>
      </c>
      <c r="Y113" s="184" t="str">
        <f t="shared" si="15"/>
        <v/>
      </c>
      <c r="Z113" s="185" t="str">
        <f t="shared" si="16"/>
        <v/>
      </c>
      <c r="AA113" s="186" t="str">
        <f t="shared" si="17"/>
        <v/>
      </c>
    </row>
    <row r="114" spans="4:27" x14ac:dyDescent="0.2">
      <c r="D114" s="180">
        <f>'Solar prot device - data'!D107</f>
        <v>81</v>
      </c>
      <c r="E114" s="181" t="str">
        <f>IF('Solar prot device - data'!E107&lt;&gt;"",G$11&amp;" + "&amp;'Solar prot device - data'!E107,"")</f>
        <v/>
      </c>
      <c r="F114" s="182"/>
      <c r="G114" s="182"/>
      <c r="H114" s="247" t="str">
        <f>IF('Solar prot device - data'!F107&lt;&gt;"",'Solar prot device - data'!F107,"")</f>
        <v/>
      </c>
      <c r="I114" s="247" t="str">
        <f>IF('Solar prot device - data'!G107&lt;&gt;"",'Solar prot device - data'!G107,"")</f>
        <v/>
      </c>
      <c r="J114" s="247" t="str">
        <f>IF('Solar prot device - data'!H107&lt;&gt;"",'Solar prot device - data'!H107,"")</f>
        <v/>
      </c>
      <c r="K114" s="247" t="str">
        <f>IF('Solar prot device - data'!I107&lt;&gt;"",'Solar prot device - data'!I107,"")</f>
        <v/>
      </c>
      <c r="L114" s="247" t="str">
        <f>IF('Solar prot device - data'!J107&lt;&gt;"",'Solar prot device - data'!J107,"")</f>
        <v/>
      </c>
      <c r="M114" s="247" t="str">
        <f>IF('Solar prot device - data'!K107&lt;&gt;"",'Solar prot device - data'!K107,"")</f>
        <v/>
      </c>
      <c r="N114" s="308" t="str">
        <f>IF('Solar prot device - data'!L107&lt;&gt;"",'Solar prot device - data'!L107,"")</f>
        <v/>
      </c>
      <c r="O114" s="210" t="str">
        <f t="shared" si="26"/>
        <v/>
      </c>
      <c r="P114" s="311" t="str">
        <f t="shared" si="18"/>
        <v/>
      </c>
      <c r="Q114" s="186" t="str">
        <f t="shared" si="19"/>
        <v/>
      </c>
      <c r="R114" s="210" t="str">
        <f t="shared" si="20"/>
        <v/>
      </c>
      <c r="S114" s="214" t="str">
        <f t="shared" si="21"/>
        <v/>
      </c>
      <c r="T114" s="210" t="str">
        <f t="shared" si="22"/>
        <v/>
      </c>
      <c r="U114" s="214" t="str">
        <f t="shared" si="23"/>
        <v/>
      </c>
      <c r="V114" s="210" t="str">
        <f t="shared" si="24"/>
        <v/>
      </c>
      <c r="W114" s="214" t="str">
        <f t="shared" si="25"/>
        <v/>
      </c>
      <c r="Y114" s="184" t="str">
        <f t="shared" si="15"/>
        <v/>
      </c>
      <c r="Z114" s="185" t="str">
        <f t="shared" si="16"/>
        <v/>
      </c>
      <c r="AA114" s="186" t="str">
        <f t="shared" si="17"/>
        <v/>
      </c>
    </row>
    <row r="115" spans="4:27" x14ac:dyDescent="0.2">
      <c r="D115" s="180">
        <f>'Solar prot device - data'!D108</f>
        <v>82</v>
      </c>
      <c r="E115" s="181" t="str">
        <f>IF('Solar prot device - data'!E108&lt;&gt;"",G$11&amp;" + "&amp;'Solar prot device - data'!E108,"")</f>
        <v/>
      </c>
      <c r="F115" s="182"/>
      <c r="G115" s="182"/>
      <c r="H115" s="247" t="str">
        <f>IF('Solar prot device - data'!F108&lt;&gt;"",'Solar prot device - data'!F108,"")</f>
        <v/>
      </c>
      <c r="I115" s="247" t="str">
        <f>IF('Solar prot device - data'!G108&lt;&gt;"",'Solar prot device - data'!G108,"")</f>
        <v/>
      </c>
      <c r="J115" s="247" t="str">
        <f>IF('Solar prot device - data'!H108&lt;&gt;"",'Solar prot device - data'!H108,"")</f>
        <v/>
      </c>
      <c r="K115" s="247" t="str">
        <f>IF('Solar prot device - data'!I108&lt;&gt;"",'Solar prot device - data'!I108,"")</f>
        <v/>
      </c>
      <c r="L115" s="247" t="str">
        <f>IF('Solar prot device - data'!J108&lt;&gt;"",'Solar prot device - data'!J108,"")</f>
        <v/>
      </c>
      <c r="M115" s="247" t="str">
        <f>IF('Solar prot device - data'!K108&lt;&gt;"",'Solar prot device - data'!K108,"")</f>
        <v/>
      </c>
      <c r="N115" s="308" t="str">
        <f>IF('Solar prot device - data'!L108&lt;&gt;"",'Solar prot device - data'!L108,"")</f>
        <v/>
      </c>
      <c r="O115" s="210" t="str">
        <f t="shared" si="26"/>
        <v/>
      </c>
      <c r="P115" s="311" t="str">
        <f t="shared" si="18"/>
        <v/>
      </c>
      <c r="Q115" s="186" t="str">
        <f t="shared" si="19"/>
        <v/>
      </c>
      <c r="R115" s="210" t="str">
        <f t="shared" si="20"/>
        <v/>
      </c>
      <c r="S115" s="214" t="str">
        <f t="shared" si="21"/>
        <v/>
      </c>
      <c r="T115" s="210" t="str">
        <f t="shared" si="22"/>
        <v/>
      </c>
      <c r="U115" s="214" t="str">
        <f t="shared" si="23"/>
        <v/>
      </c>
      <c r="V115" s="210" t="str">
        <f t="shared" si="24"/>
        <v/>
      </c>
      <c r="W115" s="214" t="str">
        <f t="shared" si="25"/>
        <v/>
      </c>
      <c r="Y115" s="184" t="str">
        <f t="shared" si="15"/>
        <v/>
      </c>
      <c r="Z115" s="185" t="str">
        <f t="shared" si="16"/>
        <v/>
      </c>
      <c r="AA115" s="186" t="str">
        <f t="shared" si="17"/>
        <v/>
      </c>
    </row>
    <row r="116" spans="4:27" x14ac:dyDescent="0.2">
      <c r="D116" s="180">
        <f>'Solar prot device - data'!D109</f>
        <v>83</v>
      </c>
      <c r="E116" s="181" t="str">
        <f>IF('Solar prot device - data'!E109&lt;&gt;"",G$11&amp;" + "&amp;'Solar prot device - data'!E109,"")</f>
        <v/>
      </c>
      <c r="F116" s="182"/>
      <c r="G116" s="182"/>
      <c r="H116" s="247" t="str">
        <f>IF('Solar prot device - data'!F109&lt;&gt;"",'Solar prot device - data'!F109,"")</f>
        <v/>
      </c>
      <c r="I116" s="247" t="str">
        <f>IF('Solar prot device - data'!G109&lt;&gt;"",'Solar prot device - data'!G109,"")</f>
        <v/>
      </c>
      <c r="J116" s="247" t="str">
        <f>IF('Solar prot device - data'!H109&lt;&gt;"",'Solar prot device - data'!H109,"")</f>
        <v/>
      </c>
      <c r="K116" s="247" t="str">
        <f>IF('Solar prot device - data'!I109&lt;&gt;"",'Solar prot device - data'!I109,"")</f>
        <v/>
      </c>
      <c r="L116" s="247" t="str">
        <f>IF('Solar prot device - data'!J109&lt;&gt;"",'Solar prot device - data'!J109,"")</f>
        <v/>
      </c>
      <c r="M116" s="247" t="str">
        <f>IF('Solar prot device - data'!K109&lt;&gt;"",'Solar prot device - data'!K109,"")</f>
        <v/>
      </c>
      <c r="N116" s="308" t="str">
        <f>IF('Solar prot device - data'!L109&lt;&gt;"",'Solar prot device - data'!L109,"")</f>
        <v/>
      </c>
      <c r="O116" s="210" t="str">
        <f t="shared" si="26"/>
        <v/>
      </c>
      <c r="P116" s="311" t="str">
        <f t="shared" si="18"/>
        <v/>
      </c>
      <c r="Q116" s="186" t="str">
        <f t="shared" si="19"/>
        <v/>
      </c>
      <c r="R116" s="210" t="str">
        <f t="shared" si="20"/>
        <v/>
      </c>
      <c r="S116" s="214" t="str">
        <f t="shared" si="21"/>
        <v/>
      </c>
      <c r="T116" s="210" t="str">
        <f t="shared" si="22"/>
        <v/>
      </c>
      <c r="U116" s="214" t="str">
        <f t="shared" si="23"/>
        <v/>
      </c>
      <c r="V116" s="210" t="str">
        <f t="shared" si="24"/>
        <v/>
      </c>
      <c r="W116" s="214" t="str">
        <f t="shared" si="25"/>
        <v/>
      </c>
      <c r="Y116" s="184" t="str">
        <f t="shared" si="15"/>
        <v/>
      </c>
      <c r="Z116" s="185" t="str">
        <f t="shared" si="16"/>
        <v/>
      </c>
      <c r="AA116" s="186" t="str">
        <f t="shared" si="17"/>
        <v/>
      </c>
    </row>
    <row r="117" spans="4:27" x14ac:dyDescent="0.2">
      <c r="D117" s="180">
        <f>'Solar prot device - data'!D110</f>
        <v>84</v>
      </c>
      <c r="E117" s="181" t="str">
        <f>IF('Solar prot device - data'!E110&lt;&gt;"",G$11&amp;" + "&amp;'Solar prot device - data'!E110,"")</f>
        <v/>
      </c>
      <c r="F117" s="182"/>
      <c r="G117" s="182"/>
      <c r="H117" s="247" t="str">
        <f>IF('Solar prot device - data'!F110&lt;&gt;"",'Solar prot device - data'!F110,"")</f>
        <v/>
      </c>
      <c r="I117" s="247" t="str">
        <f>IF('Solar prot device - data'!G110&lt;&gt;"",'Solar prot device - data'!G110,"")</f>
        <v/>
      </c>
      <c r="J117" s="247" t="str">
        <f>IF('Solar prot device - data'!H110&lt;&gt;"",'Solar prot device - data'!H110,"")</f>
        <v/>
      </c>
      <c r="K117" s="247" t="str">
        <f>IF('Solar prot device - data'!I110&lt;&gt;"",'Solar prot device - data'!I110,"")</f>
        <v/>
      </c>
      <c r="L117" s="247" t="str">
        <f>IF('Solar prot device - data'!J110&lt;&gt;"",'Solar prot device - data'!J110,"")</f>
        <v/>
      </c>
      <c r="M117" s="247" t="str">
        <f>IF('Solar prot device - data'!K110&lt;&gt;"",'Solar prot device - data'!K110,"")</f>
        <v/>
      </c>
      <c r="N117" s="308" t="str">
        <f>IF('Solar prot device - data'!L110&lt;&gt;"",'Solar prot device - data'!L110,"")</f>
        <v/>
      </c>
      <c r="O117" s="210" t="str">
        <f t="shared" si="26"/>
        <v/>
      </c>
      <c r="P117" s="311" t="str">
        <f t="shared" si="18"/>
        <v/>
      </c>
      <c r="Q117" s="186" t="str">
        <f t="shared" si="19"/>
        <v/>
      </c>
      <c r="R117" s="210" t="str">
        <f t="shared" si="20"/>
        <v/>
      </c>
      <c r="S117" s="214" t="str">
        <f t="shared" si="21"/>
        <v/>
      </c>
      <c r="T117" s="210" t="str">
        <f t="shared" si="22"/>
        <v/>
      </c>
      <c r="U117" s="214" t="str">
        <f t="shared" si="23"/>
        <v/>
      </c>
      <c r="V117" s="210" t="str">
        <f t="shared" si="24"/>
        <v/>
      </c>
      <c r="W117" s="214" t="str">
        <f t="shared" si="25"/>
        <v/>
      </c>
      <c r="Y117" s="184" t="str">
        <f t="shared" si="15"/>
        <v/>
      </c>
      <c r="Z117" s="185" t="str">
        <f t="shared" si="16"/>
        <v/>
      </c>
      <c r="AA117" s="186" t="str">
        <f t="shared" si="17"/>
        <v/>
      </c>
    </row>
    <row r="118" spans="4:27" x14ac:dyDescent="0.2">
      <c r="D118" s="180">
        <f>'Solar prot device - data'!D111</f>
        <v>85</v>
      </c>
      <c r="E118" s="181" t="str">
        <f>IF('Solar prot device - data'!E111&lt;&gt;"",G$11&amp;" + "&amp;'Solar prot device - data'!E111,"")</f>
        <v/>
      </c>
      <c r="F118" s="182"/>
      <c r="G118" s="182"/>
      <c r="H118" s="247" t="str">
        <f>IF('Solar prot device - data'!F111&lt;&gt;"",'Solar prot device - data'!F111,"")</f>
        <v/>
      </c>
      <c r="I118" s="247" t="str">
        <f>IF('Solar prot device - data'!G111&lt;&gt;"",'Solar prot device - data'!G111,"")</f>
        <v/>
      </c>
      <c r="J118" s="247" t="str">
        <f>IF('Solar prot device - data'!H111&lt;&gt;"",'Solar prot device - data'!H111,"")</f>
        <v/>
      </c>
      <c r="K118" s="247" t="str">
        <f>IF('Solar prot device - data'!I111&lt;&gt;"",'Solar prot device - data'!I111,"")</f>
        <v/>
      </c>
      <c r="L118" s="247" t="str">
        <f>IF('Solar prot device - data'!J111&lt;&gt;"",'Solar prot device - data'!J111,"")</f>
        <v/>
      </c>
      <c r="M118" s="247" t="str">
        <f>IF('Solar prot device - data'!K111&lt;&gt;"",'Solar prot device - data'!K111,"")</f>
        <v/>
      </c>
      <c r="N118" s="308" t="str">
        <f>IF('Solar prot device - data'!L111&lt;&gt;"",'Solar prot device - data'!L111,"")</f>
        <v/>
      </c>
      <c r="O118" s="210" t="str">
        <f t="shared" si="26"/>
        <v/>
      </c>
      <c r="P118" s="311" t="str">
        <f t="shared" si="18"/>
        <v/>
      </c>
      <c r="Q118" s="186" t="str">
        <f t="shared" si="19"/>
        <v/>
      </c>
      <c r="R118" s="210" t="str">
        <f t="shared" si="20"/>
        <v/>
      </c>
      <c r="S118" s="214" t="str">
        <f t="shared" si="21"/>
        <v/>
      </c>
      <c r="T118" s="210" t="str">
        <f t="shared" si="22"/>
        <v/>
      </c>
      <c r="U118" s="214" t="str">
        <f t="shared" si="23"/>
        <v/>
      </c>
      <c r="V118" s="210" t="str">
        <f t="shared" si="24"/>
        <v/>
      </c>
      <c r="W118" s="214" t="str">
        <f t="shared" si="25"/>
        <v/>
      </c>
      <c r="Y118" s="184" t="str">
        <f t="shared" si="15"/>
        <v/>
      </c>
      <c r="Z118" s="185" t="str">
        <f t="shared" si="16"/>
        <v/>
      </c>
      <c r="AA118" s="186" t="str">
        <f t="shared" si="17"/>
        <v/>
      </c>
    </row>
    <row r="119" spans="4:27" x14ac:dyDescent="0.2">
      <c r="D119" s="180">
        <f>'Solar prot device - data'!D112</f>
        <v>86</v>
      </c>
      <c r="E119" s="181" t="str">
        <f>IF('Solar prot device - data'!E112&lt;&gt;"",G$11&amp;" + "&amp;'Solar prot device - data'!E112,"")</f>
        <v/>
      </c>
      <c r="F119" s="182"/>
      <c r="G119" s="182"/>
      <c r="H119" s="247" t="str">
        <f>IF('Solar prot device - data'!F112&lt;&gt;"",'Solar prot device - data'!F112,"")</f>
        <v/>
      </c>
      <c r="I119" s="247" t="str">
        <f>IF('Solar prot device - data'!G112&lt;&gt;"",'Solar prot device - data'!G112,"")</f>
        <v/>
      </c>
      <c r="J119" s="247" t="str">
        <f>IF('Solar prot device - data'!H112&lt;&gt;"",'Solar prot device - data'!H112,"")</f>
        <v/>
      </c>
      <c r="K119" s="247" t="str">
        <f>IF('Solar prot device - data'!I112&lt;&gt;"",'Solar prot device - data'!I112,"")</f>
        <v/>
      </c>
      <c r="L119" s="247" t="str">
        <f>IF('Solar prot device - data'!J112&lt;&gt;"",'Solar prot device - data'!J112,"")</f>
        <v/>
      </c>
      <c r="M119" s="247" t="str">
        <f>IF('Solar prot device - data'!K112&lt;&gt;"",'Solar prot device - data'!K112,"")</f>
        <v/>
      </c>
      <c r="N119" s="308" t="str">
        <f>IF('Solar prot device - data'!L112&lt;&gt;"",'Solar prot device - data'!L112,"")</f>
        <v/>
      </c>
      <c r="O119" s="210" t="str">
        <f t="shared" si="26"/>
        <v/>
      </c>
      <c r="P119" s="311" t="str">
        <f t="shared" si="18"/>
        <v/>
      </c>
      <c r="Q119" s="186" t="str">
        <f t="shared" si="19"/>
        <v/>
      </c>
      <c r="R119" s="210" t="str">
        <f t="shared" si="20"/>
        <v/>
      </c>
      <c r="S119" s="214" t="str">
        <f t="shared" si="21"/>
        <v/>
      </c>
      <c r="T119" s="210" t="str">
        <f t="shared" si="22"/>
        <v/>
      </c>
      <c r="U119" s="214" t="str">
        <f t="shared" si="23"/>
        <v/>
      </c>
      <c r="V119" s="210" t="str">
        <f t="shared" si="24"/>
        <v/>
      </c>
      <c r="W119" s="214" t="str">
        <f t="shared" si="25"/>
        <v/>
      </c>
      <c r="Y119" s="184" t="str">
        <f t="shared" si="15"/>
        <v/>
      </c>
      <c r="Z119" s="185" t="str">
        <f t="shared" si="16"/>
        <v/>
      </c>
      <c r="AA119" s="186" t="str">
        <f t="shared" si="17"/>
        <v/>
      </c>
    </row>
    <row r="120" spans="4:27" x14ac:dyDescent="0.2">
      <c r="D120" s="180">
        <f>'Solar prot device - data'!D113</f>
        <v>87</v>
      </c>
      <c r="E120" s="181" t="str">
        <f>IF('Solar prot device - data'!E113&lt;&gt;"",G$11&amp;" + "&amp;'Solar prot device - data'!E113,"")</f>
        <v/>
      </c>
      <c r="F120" s="182"/>
      <c r="G120" s="182"/>
      <c r="H120" s="247" t="str">
        <f>IF('Solar prot device - data'!F113&lt;&gt;"",'Solar prot device - data'!F113,"")</f>
        <v/>
      </c>
      <c r="I120" s="247" t="str">
        <f>IF('Solar prot device - data'!G113&lt;&gt;"",'Solar prot device - data'!G113,"")</f>
        <v/>
      </c>
      <c r="J120" s="247" t="str">
        <f>IF('Solar prot device - data'!H113&lt;&gt;"",'Solar prot device - data'!H113,"")</f>
        <v/>
      </c>
      <c r="K120" s="247" t="str">
        <f>IF('Solar prot device - data'!I113&lt;&gt;"",'Solar prot device - data'!I113,"")</f>
        <v/>
      </c>
      <c r="L120" s="247" t="str">
        <f>IF('Solar prot device - data'!J113&lt;&gt;"",'Solar prot device - data'!J113,"")</f>
        <v/>
      </c>
      <c r="M120" s="247" t="str">
        <f>IF('Solar prot device - data'!K113&lt;&gt;"",'Solar prot device - data'!K113,"")</f>
        <v/>
      </c>
      <c r="N120" s="308" t="str">
        <f>IF('Solar prot device - data'!L113&lt;&gt;"",'Solar prot device - data'!L113,"")</f>
        <v/>
      </c>
      <c r="O120" s="210" t="str">
        <f t="shared" si="26"/>
        <v/>
      </c>
      <c r="P120" s="311" t="str">
        <f t="shared" si="18"/>
        <v/>
      </c>
      <c r="Q120" s="186" t="str">
        <f t="shared" si="19"/>
        <v/>
      </c>
      <c r="R120" s="210" t="str">
        <f t="shared" si="20"/>
        <v/>
      </c>
      <c r="S120" s="214" t="str">
        <f t="shared" si="21"/>
        <v/>
      </c>
      <c r="T120" s="210" t="str">
        <f t="shared" si="22"/>
        <v/>
      </c>
      <c r="U120" s="214" t="str">
        <f t="shared" si="23"/>
        <v/>
      </c>
      <c r="V120" s="210" t="str">
        <f t="shared" si="24"/>
        <v/>
      </c>
      <c r="W120" s="214" t="str">
        <f t="shared" si="25"/>
        <v/>
      </c>
      <c r="Y120" s="184" t="str">
        <f t="shared" si="15"/>
        <v/>
      </c>
      <c r="Z120" s="185" t="str">
        <f t="shared" si="16"/>
        <v/>
      </c>
      <c r="AA120" s="186" t="str">
        <f t="shared" si="17"/>
        <v/>
      </c>
    </row>
    <row r="121" spans="4:27" x14ac:dyDescent="0.2">
      <c r="D121" s="180">
        <f>'Solar prot device - data'!D114</f>
        <v>88</v>
      </c>
      <c r="E121" s="181" t="str">
        <f>IF('Solar prot device - data'!E114&lt;&gt;"",G$11&amp;" + "&amp;'Solar prot device - data'!E114,"")</f>
        <v/>
      </c>
      <c r="F121" s="182"/>
      <c r="G121" s="182"/>
      <c r="H121" s="247" t="str">
        <f>IF('Solar prot device - data'!F114&lt;&gt;"",'Solar prot device - data'!F114,"")</f>
        <v/>
      </c>
      <c r="I121" s="247" t="str">
        <f>IF('Solar prot device - data'!G114&lt;&gt;"",'Solar prot device - data'!G114,"")</f>
        <v/>
      </c>
      <c r="J121" s="247" t="str">
        <f>IF('Solar prot device - data'!H114&lt;&gt;"",'Solar prot device - data'!H114,"")</f>
        <v/>
      </c>
      <c r="K121" s="247" t="str">
        <f>IF('Solar prot device - data'!I114&lt;&gt;"",'Solar prot device - data'!I114,"")</f>
        <v/>
      </c>
      <c r="L121" s="247" t="str">
        <f>IF('Solar prot device - data'!J114&lt;&gt;"",'Solar prot device - data'!J114,"")</f>
        <v/>
      </c>
      <c r="M121" s="247" t="str">
        <f>IF('Solar prot device - data'!K114&lt;&gt;"",'Solar prot device - data'!K114,"")</f>
        <v/>
      </c>
      <c r="N121" s="308" t="str">
        <f>IF('Solar prot device - data'!L114&lt;&gt;"",'Solar prot device - data'!L114,"")</f>
        <v/>
      </c>
      <c r="O121" s="210" t="str">
        <f t="shared" si="26"/>
        <v/>
      </c>
      <c r="P121" s="311" t="str">
        <f t="shared" si="18"/>
        <v/>
      </c>
      <c r="Q121" s="186" t="str">
        <f t="shared" si="19"/>
        <v/>
      </c>
      <c r="R121" s="210" t="str">
        <f t="shared" si="20"/>
        <v/>
      </c>
      <c r="S121" s="214" t="str">
        <f t="shared" si="21"/>
        <v/>
      </c>
      <c r="T121" s="210" t="str">
        <f t="shared" si="22"/>
        <v/>
      </c>
      <c r="U121" s="214" t="str">
        <f t="shared" si="23"/>
        <v/>
      </c>
      <c r="V121" s="210" t="str">
        <f t="shared" si="24"/>
        <v/>
      </c>
      <c r="W121" s="214" t="str">
        <f t="shared" si="25"/>
        <v/>
      </c>
      <c r="Y121" s="184" t="str">
        <f t="shared" si="15"/>
        <v/>
      </c>
      <c r="Z121" s="185" t="str">
        <f t="shared" si="16"/>
        <v/>
      </c>
      <c r="AA121" s="186" t="str">
        <f t="shared" si="17"/>
        <v/>
      </c>
    </row>
    <row r="122" spans="4:27" x14ac:dyDescent="0.2">
      <c r="D122" s="180">
        <f>'Solar prot device - data'!D115</f>
        <v>89</v>
      </c>
      <c r="E122" s="181" t="str">
        <f>IF('Solar prot device - data'!E115&lt;&gt;"",G$11&amp;" + "&amp;'Solar prot device - data'!E115,"")</f>
        <v/>
      </c>
      <c r="F122" s="182"/>
      <c r="G122" s="182"/>
      <c r="H122" s="247" t="str">
        <f>IF('Solar prot device - data'!F115&lt;&gt;"",'Solar prot device - data'!F115,"")</f>
        <v/>
      </c>
      <c r="I122" s="247" t="str">
        <f>IF('Solar prot device - data'!G115&lt;&gt;"",'Solar prot device - data'!G115,"")</f>
        <v/>
      </c>
      <c r="J122" s="247" t="str">
        <f>IF('Solar prot device - data'!H115&lt;&gt;"",'Solar prot device - data'!H115,"")</f>
        <v/>
      </c>
      <c r="K122" s="247" t="str">
        <f>IF('Solar prot device - data'!I115&lt;&gt;"",'Solar prot device - data'!I115,"")</f>
        <v/>
      </c>
      <c r="L122" s="247" t="str">
        <f>IF('Solar prot device - data'!J115&lt;&gt;"",'Solar prot device - data'!J115,"")</f>
        <v/>
      </c>
      <c r="M122" s="247" t="str">
        <f>IF('Solar prot device - data'!K115&lt;&gt;"",'Solar prot device - data'!K115,"")</f>
        <v/>
      </c>
      <c r="N122" s="308" t="str">
        <f>IF('Solar prot device - data'!L115&lt;&gt;"",'Solar prot device - data'!L115,"")</f>
        <v/>
      </c>
      <c r="O122" s="210" t="str">
        <f t="shared" si="26"/>
        <v/>
      </c>
      <c r="P122" s="311" t="str">
        <f t="shared" si="18"/>
        <v/>
      </c>
      <c r="Q122" s="186" t="str">
        <f t="shared" si="19"/>
        <v/>
      </c>
      <c r="R122" s="210" t="str">
        <f t="shared" si="20"/>
        <v/>
      </c>
      <c r="S122" s="214" t="str">
        <f t="shared" si="21"/>
        <v/>
      </c>
      <c r="T122" s="210" t="str">
        <f t="shared" si="22"/>
        <v/>
      </c>
      <c r="U122" s="214" t="str">
        <f t="shared" si="23"/>
        <v/>
      </c>
      <c r="V122" s="210" t="str">
        <f t="shared" si="24"/>
        <v/>
      </c>
      <c r="W122" s="214" t="str">
        <f t="shared" si="25"/>
        <v/>
      </c>
      <c r="Y122" s="184" t="str">
        <f t="shared" si="15"/>
        <v/>
      </c>
      <c r="Z122" s="185" t="str">
        <f t="shared" si="16"/>
        <v/>
      </c>
      <c r="AA122" s="186" t="str">
        <f t="shared" si="17"/>
        <v/>
      </c>
    </row>
    <row r="123" spans="4:27" x14ac:dyDescent="0.2">
      <c r="D123" s="180">
        <f>'Solar prot device - data'!D116</f>
        <v>90</v>
      </c>
      <c r="E123" s="181" t="str">
        <f>IF('Solar prot device - data'!E116&lt;&gt;"",G$11&amp;" + "&amp;'Solar prot device - data'!E116,"")</f>
        <v/>
      </c>
      <c r="F123" s="182"/>
      <c r="G123" s="182"/>
      <c r="H123" s="247" t="str">
        <f>IF('Solar prot device - data'!F116&lt;&gt;"",'Solar prot device - data'!F116,"")</f>
        <v/>
      </c>
      <c r="I123" s="247" t="str">
        <f>IF('Solar prot device - data'!G116&lt;&gt;"",'Solar prot device - data'!G116,"")</f>
        <v/>
      </c>
      <c r="J123" s="247" t="str">
        <f>IF('Solar prot device - data'!H116&lt;&gt;"",'Solar prot device - data'!H116,"")</f>
        <v/>
      </c>
      <c r="K123" s="247" t="str">
        <f>IF('Solar prot device - data'!I116&lt;&gt;"",'Solar prot device - data'!I116,"")</f>
        <v/>
      </c>
      <c r="L123" s="247" t="str">
        <f>IF('Solar prot device - data'!J116&lt;&gt;"",'Solar prot device - data'!J116,"")</f>
        <v/>
      </c>
      <c r="M123" s="247" t="str">
        <f>IF('Solar prot device - data'!K116&lt;&gt;"",'Solar prot device - data'!K116,"")</f>
        <v/>
      </c>
      <c r="N123" s="308" t="str">
        <f>IF('Solar prot device - data'!L116&lt;&gt;"",'Solar prot device - data'!L116,"")</f>
        <v/>
      </c>
      <c r="O123" s="210" t="str">
        <f t="shared" si="26"/>
        <v/>
      </c>
      <c r="P123" s="311" t="str">
        <f t="shared" si="18"/>
        <v/>
      </c>
      <c r="Q123" s="186" t="str">
        <f t="shared" si="19"/>
        <v/>
      </c>
      <c r="R123" s="210" t="str">
        <f t="shared" si="20"/>
        <v/>
      </c>
      <c r="S123" s="214" t="str">
        <f t="shared" si="21"/>
        <v/>
      </c>
      <c r="T123" s="210" t="str">
        <f t="shared" si="22"/>
        <v/>
      </c>
      <c r="U123" s="214" t="str">
        <f t="shared" si="23"/>
        <v/>
      </c>
      <c r="V123" s="210" t="str">
        <f t="shared" si="24"/>
        <v/>
      </c>
      <c r="W123" s="214" t="str">
        <f t="shared" si="25"/>
        <v/>
      </c>
      <c r="Y123" s="184" t="str">
        <f t="shared" si="15"/>
        <v/>
      </c>
      <c r="Z123" s="185" t="str">
        <f t="shared" si="16"/>
        <v/>
      </c>
      <c r="AA123" s="186" t="str">
        <f t="shared" si="17"/>
        <v/>
      </c>
    </row>
    <row r="124" spans="4:27" x14ac:dyDescent="0.2">
      <c r="D124" s="180">
        <f>'Solar prot device - data'!D117</f>
        <v>91</v>
      </c>
      <c r="E124" s="181" t="str">
        <f>IF('Solar prot device - data'!E117&lt;&gt;"",G$11&amp;" + "&amp;'Solar prot device - data'!E117,"")</f>
        <v/>
      </c>
      <c r="F124" s="182"/>
      <c r="G124" s="182"/>
      <c r="H124" s="247" t="str">
        <f>IF('Solar prot device - data'!F117&lt;&gt;"",'Solar prot device - data'!F117,"")</f>
        <v/>
      </c>
      <c r="I124" s="247" t="str">
        <f>IF('Solar prot device - data'!G117&lt;&gt;"",'Solar prot device - data'!G117,"")</f>
        <v/>
      </c>
      <c r="J124" s="247" t="str">
        <f>IF('Solar prot device - data'!H117&lt;&gt;"",'Solar prot device - data'!H117,"")</f>
        <v/>
      </c>
      <c r="K124" s="247" t="str">
        <f>IF('Solar prot device - data'!I117&lt;&gt;"",'Solar prot device - data'!I117,"")</f>
        <v/>
      </c>
      <c r="L124" s="247" t="str">
        <f>IF('Solar prot device - data'!J117&lt;&gt;"",'Solar prot device - data'!J117,"")</f>
        <v/>
      </c>
      <c r="M124" s="247" t="str">
        <f>IF('Solar prot device - data'!K117&lt;&gt;"",'Solar prot device - data'!K117,"")</f>
        <v/>
      </c>
      <c r="N124" s="308" t="str">
        <f>IF('Solar prot device - data'!L117&lt;&gt;"",'Solar prot device - data'!L117,"")</f>
        <v/>
      </c>
      <c r="O124" s="210" t="str">
        <f t="shared" si="26"/>
        <v/>
      </c>
      <c r="P124" s="311" t="str">
        <f t="shared" si="18"/>
        <v/>
      </c>
      <c r="Q124" s="186" t="str">
        <f t="shared" si="19"/>
        <v/>
      </c>
      <c r="R124" s="210" t="str">
        <f t="shared" si="20"/>
        <v/>
      </c>
      <c r="S124" s="214" t="str">
        <f t="shared" si="21"/>
        <v/>
      </c>
      <c r="T124" s="210" t="str">
        <f t="shared" si="22"/>
        <v/>
      </c>
      <c r="U124" s="214" t="str">
        <f t="shared" si="23"/>
        <v/>
      </c>
      <c r="V124" s="210" t="str">
        <f t="shared" si="24"/>
        <v/>
      </c>
      <c r="W124" s="214" t="str">
        <f t="shared" si="25"/>
        <v/>
      </c>
      <c r="Y124" s="184" t="str">
        <f t="shared" si="15"/>
        <v/>
      </c>
      <c r="Z124" s="185" t="str">
        <f t="shared" si="16"/>
        <v/>
      </c>
      <c r="AA124" s="186" t="str">
        <f t="shared" si="17"/>
        <v/>
      </c>
    </row>
    <row r="125" spans="4:27" x14ac:dyDescent="0.2">
      <c r="D125" s="180">
        <f>'Solar prot device - data'!D118</f>
        <v>92</v>
      </c>
      <c r="E125" s="181" t="str">
        <f>IF('Solar prot device - data'!E118&lt;&gt;"",G$11&amp;" + "&amp;'Solar prot device - data'!E118,"")</f>
        <v/>
      </c>
      <c r="F125" s="182"/>
      <c r="G125" s="182"/>
      <c r="H125" s="247" t="str">
        <f>IF('Solar prot device - data'!F118&lt;&gt;"",'Solar prot device - data'!F118,"")</f>
        <v/>
      </c>
      <c r="I125" s="247" t="str">
        <f>IF('Solar prot device - data'!G118&lt;&gt;"",'Solar prot device - data'!G118,"")</f>
        <v/>
      </c>
      <c r="J125" s="247" t="str">
        <f>IF('Solar prot device - data'!H118&lt;&gt;"",'Solar prot device - data'!H118,"")</f>
        <v/>
      </c>
      <c r="K125" s="247" t="str">
        <f>IF('Solar prot device - data'!I118&lt;&gt;"",'Solar prot device - data'!I118,"")</f>
        <v/>
      </c>
      <c r="L125" s="247" t="str">
        <f>IF('Solar prot device - data'!J118&lt;&gt;"",'Solar prot device - data'!J118,"")</f>
        <v/>
      </c>
      <c r="M125" s="247" t="str">
        <f>IF('Solar prot device - data'!K118&lt;&gt;"",'Solar prot device - data'!K118,"")</f>
        <v/>
      </c>
      <c r="N125" s="308" t="str">
        <f>IF('Solar prot device - data'!L118&lt;&gt;"",'Solar prot device - data'!L118,"")</f>
        <v/>
      </c>
      <c r="O125" s="210" t="str">
        <f t="shared" si="26"/>
        <v/>
      </c>
      <c r="P125" s="311" t="str">
        <f t="shared" si="18"/>
        <v/>
      </c>
      <c r="Q125" s="186" t="str">
        <f t="shared" si="19"/>
        <v/>
      </c>
      <c r="R125" s="210" t="str">
        <f t="shared" si="20"/>
        <v/>
      </c>
      <c r="S125" s="214" t="str">
        <f t="shared" si="21"/>
        <v/>
      </c>
      <c r="T125" s="210" t="str">
        <f t="shared" si="22"/>
        <v/>
      </c>
      <c r="U125" s="214" t="str">
        <f t="shared" si="23"/>
        <v/>
      </c>
      <c r="V125" s="210" t="str">
        <f t="shared" si="24"/>
        <v/>
      </c>
      <c r="W125" s="214" t="str">
        <f t="shared" si="25"/>
        <v/>
      </c>
      <c r="Y125" s="184" t="str">
        <f t="shared" si="15"/>
        <v/>
      </c>
      <c r="Z125" s="185" t="str">
        <f t="shared" si="16"/>
        <v/>
      </c>
      <c r="AA125" s="186" t="str">
        <f t="shared" si="17"/>
        <v/>
      </c>
    </row>
    <row r="126" spans="4:27" x14ac:dyDescent="0.2">
      <c r="D126" s="180">
        <f>'Solar prot device - data'!D119</f>
        <v>93</v>
      </c>
      <c r="E126" s="181" t="str">
        <f>IF('Solar prot device - data'!E119&lt;&gt;"",G$11&amp;" + "&amp;'Solar prot device - data'!E119,"")</f>
        <v/>
      </c>
      <c r="F126" s="182"/>
      <c r="G126" s="182"/>
      <c r="H126" s="247" t="str">
        <f>IF('Solar prot device - data'!F119&lt;&gt;"",'Solar prot device - data'!F119,"")</f>
        <v/>
      </c>
      <c r="I126" s="247" t="str">
        <f>IF('Solar prot device - data'!G119&lt;&gt;"",'Solar prot device - data'!G119,"")</f>
        <v/>
      </c>
      <c r="J126" s="247" t="str">
        <f>IF('Solar prot device - data'!H119&lt;&gt;"",'Solar prot device - data'!H119,"")</f>
        <v/>
      </c>
      <c r="K126" s="247" t="str">
        <f>IF('Solar prot device - data'!I119&lt;&gt;"",'Solar prot device - data'!I119,"")</f>
        <v/>
      </c>
      <c r="L126" s="247" t="str">
        <f>IF('Solar prot device - data'!J119&lt;&gt;"",'Solar prot device - data'!J119,"")</f>
        <v/>
      </c>
      <c r="M126" s="247" t="str">
        <f>IF('Solar prot device - data'!K119&lt;&gt;"",'Solar prot device - data'!K119,"")</f>
        <v/>
      </c>
      <c r="N126" s="308" t="str">
        <f>IF('Solar prot device - data'!L119&lt;&gt;"",'Solar prot device - data'!L119,"")</f>
        <v/>
      </c>
      <c r="O126" s="210" t="str">
        <f t="shared" si="26"/>
        <v/>
      </c>
      <c r="P126" s="311" t="str">
        <f t="shared" si="18"/>
        <v/>
      </c>
      <c r="Q126" s="186" t="str">
        <f t="shared" si="19"/>
        <v/>
      </c>
      <c r="R126" s="210" t="str">
        <f t="shared" si="20"/>
        <v/>
      </c>
      <c r="S126" s="214" t="str">
        <f t="shared" si="21"/>
        <v/>
      </c>
      <c r="T126" s="210" t="str">
        <f t="shared" si="22"/>
        <v/>
      </c>
      <c r="U126" s="214" t="str">
        <f t="shared" si="23"/>
        <v/>
      </c>
      <c r="V126" s="210" t="str">
        <f t="shared" si="24"/>
        <v/>
      </c>
      <c r="W126" s="214" t="str">
        <f t="shared" si="25"/>
        <v/>
      </c>
      <c r="Y126" s="184" t="str">
        <f t="shared" ref="Y126:Y133" si="27">IF(AND(O126&lt;&gt;"",$G$15&lt;&gt;""),O126/$G$15,"")</f>
        <v/>
      </c>
      <c r="Z126" s="185" t="str">
        <f t="shared" ref="Z126:Z133" si="28">IF(AND(P126&lt;&gt;"",$G$15&lt;&gt;""),P126/$G$15,"")</f>
        <v/>
      </c>
      <c r="AA126" s="186" t="str">
        <f t="shared" ref="AA126:AA133" si="29">IF(AND(Q126&lt;&gt;"",$G$15&lt;&gt;""),Q126/$G$15,"")</f>
        <v/>
      </c>
    </row>
    <row r="127" spans="4:27" x14ac:dyDescent="0.2">
      <c r="D127" s="180">
        <f>'Solar prot device - data'!D120</f>
        <v>94</v>
      </c>
      <c r="E127" s="181" t="str">
        <f>IF('Solar prot device - data'!E120&lt;&gt;"",G$11&amp;" + "&amp;'Solar prot device - data'!E120,"")</f>
        <v/>
      </c>
      <c r="F127" s="182"/>
      <c r="G127" s="182"/>
      <c r="H127" s="247" t="str">
        <f>IF('Solar prot device - data'!F120&lt;&gt;"",'Solar prot device - data'!F120,"")</f>
        <v/>
      </c>
      <c r="I127" s="247" t="str">
        <f>IF('Solar prot device - data'!G120&lt;&gt;"",'Solar prot device - data'!G120,"")</f>
        <v/>
      </c>
      <c r="J127" s="247" t="str">
        <f>IF('Solar prot device - data'!H120&lt;&gt;"",'Solar prot device - data'!H120,"")</f>
        <v/>
      </c>
      <c r="K127" s="247" t="str">
        <f>IF('Solar prot device - data'!I120&lt;&gt;"",'Solar prot device - data'!I120,"")</f>
        <v/>
      </c>
      <c r="L127" s="247" t="str">
        <f>IF('Solar prot device - data'!J120&lt;&gt;"",'Solar prot device - data'!J120,"")</f>
        <v/>
      </c>
      <c r="M127" s="247" t="str">
        <f>IF('Solar prot device - data'!K120&lt;&gt;"",'Solar prot device - data'!K120,"")</f>
        <v/>
      </c>
      <c r="N127" s="308" t="str">
        <f>IF('Solar prot device - data'!L120&lt;&gt;"",'Solar prot device - data'!L120,"")</f>
        <v/>
      </c>
      <c r="O127" s="210" t="str">
        <f t="shared" si="26"/>
        <v/>
      </c>
      <c r="P127" s="311" t="str">
        <f t="shared" si="18"/>
        <v/>
      </c>
      <c r="Q127" s="186" t="str">
        <f t="shared" si="19"/>
        <v/>
      </c>
      <c r="R127" s="210" t="str">
        <f t="shared" si="20"/>
        <v/>
      </c>
      <c r="S127" s="214" t="str">
        <f t="shared" si="21"/>
        <v/>
      </c>
      <c r="T127" s="210" t="str">
        <f t="shared" si="22"/>
        <v/>
      </c>
      <c r="U127" s="214" t="str">
        <f t="shared" si="23"/>
        <v/>
      </c>
      <c r="V127" s="210" t="str">
        <f t="shared" si="24"/>
        <v/>
      </c>
      <c r="W127" s="214" t="str">
        <f t="shared" si="25"/>
        <v/>
      </c>
      <c r="Y127" s="184" t="str">
        <f t="shared" si="27"/>
        <v/>
      </c>
      <c r="Z127" s="185" t="str">
        <f t="shared" si="28"/>
        <v/>
      </c>
      <c r="AA127" s="186" t="str">
        <f t="shared" si="29"/>
        <v/>
      </c>
    </row>
    <row r="128" spans="4:27" x14ac:dyDescent="0.2">
      <c r="D128" s="180">
        <f>'Solar prot device - data'!D121</f>
        <v>95</v>
      </c>
      <c r="E128" s="181" t="str">
        <f>IF('Solar prot device - data'!E121&lt;&gt;"",G$11&amp;" + "&amp;'Solar prot device - data'!E121,"")</f>
        <v/>
      </c>
      <c r="F128" s="182"/>
      <c r="G128" s="182"/>
      <c r="H128" s="247" t="str">
        <f>IF('Solar prot device - data'!F121&lt;&gt;"",'Solar prot device - data'!F121,"")</f>
        <v/>
      </c>
      <c r="I128" s="247" t="str">
        <f>IF('Solar prot device - data'!G121&lt;&gt;"",'Solar prot device - data'!G121,"")</f>
        <v/>
      </c>
      <c r="J128" s="247" t="str">
        <f>IF('Solar prot device - data'!H121&lt;&gt;"",'Solar prot device - data'!H121,"")</f>
        <v/>
      </c>
      <c r="K128" s="247" t="str">
        <f>IF('Solar prot device - data'!I121&lt;&gt;"",'Solar prot device - data'!I121,"")</f>
        <v/>
      </c>
      <c r="L128" s="247" t="str">
        <f>IF('Solar prot device - data'!J121&lt;&gt;"",'Solar prot device - data'!J121,"")</f>
        <v/>
      </c>
      <c r="M128" s="247" t="str">
        <f>IF('Solar prot device - data'!K121&lt;&gt;"",'Solar prot device - data'!K121,"")</f>
        <v/>
      </c>
      <c r="N128" s="308" t="str">
        <f>IF('Solar prot device - data'!L121&lt;&gt;"",'Solar prot device - data'!L121,"")</f>
        <v/>
      </c>
      <c r="O128" s="210" t="str">
        <f t="shared" si="26"/>
        <v/>
      </c>
      <c r="P128" s="311" t="str">
        <f t="shared" si="18"/>
        <v/>
      </c>
      <c r="Q128" s="186" t="str">
        <f t="shared" si="19"/>
        <v/>
      </c>
      <c r="R128" s="210" t="str">
        <f t="shared" si="20"/>
        <v/>
      </c>
      <c r="S128" s="214" t="str">
        <f t="shared" si="21"/>
        <v/>
      </c>
      <c r="T128" s="210" t="str">
        <f t="shared" si="22"/>
        <v/>
      </c>
      <c r="U128" s="214" t="str">
        <f t="shared" si="23"/>
        <v/>
      </c>
      <c r="V128" s="210" t="str">
        <f t="shared" si="24"/>
        <v/>
      </c>
      <c r="W128" s="214" t="str">
        <f t="shared" si="25"/>
        <v/>
      </c>
      <c r="Y128" s="184" t="str">
        <f t="shared" si="27"/>
        <v/>
      </c>
      <c r="Z128" s="185" t="str">
        <f t="shared" si="28"/>
        <v/>
      </c>
      <c r="AA128" s="186" t="str">
        <f t="shared" si="29"/>
        <v/>
      </c>
    </row>
    <row r="129" spans="4:27" x14ac:dyDescent="0.2">
      <c r="D129" s="180">
        <f>'Solar prot device - data'!D122</f>
        <v>96</v>
      </c>
      <c r="E129" s="181" t="str">
        <f>IF('Solar prot device - data'!E122&lt;&gt;"",G$11&amp;" + "&amp;'Solar prot device - data'!E122,"")</f>
        <v/>
      </c>
      <c r="F129" s="182"/>
      <c r="G129" s="182"/>
      <c r="H129" s="247" t="str">
        <f>IF('Solar prot device - data'!F122&lt;&gt;"",'Solar prot device - data'!F122,"")</f>
        <v/>
      </c>
      <c r="I129" s="247" t="str">
        <f>IF('Solar prot device - data'!G122&lt;&gt;"",'Solar prot device - data'!G122,"")</f>
        <v/>
      </c>
      <c r="J129" s="247" t="str">
        <f>IF('Solar prot device - data'!H122&lt;&gt;"",'Solar prot device - data'!H122,"")</f>
        <v/>
      </c>
      <c r="K129" s="247" t="str">
        <f>IF('Solar prot device - data'!I122&lt;&gt;"",'Solar prot device - data'!I122,"")</f>
        <v/>
      </c>
      <c r="L129" s="247" t="str">
        <f>IF('Solar prot device - data'!J122&lt;&gt;"",'Solar prot device - data'!J122,"")</f>
        <v/>
      </c>
      <c r="M129" s="247" t="str">
        <f>IF('Solar prot device - data'!K122&lt;&gt;"",'Solar prot device - data'!K122,"")</f>
        <v/>
      </c>
      <c r="N129" s="308" t="str">
        <f>IF('Solar prot device - data'!L122&lt;&gt;"",'Solar prot device - data'!L122,"")</f>
        <v/>
      </c>
      <c r="O129" s="210" t="str">
        <f t="shared" si="26"/>
        <v/>
      </c>
      <c r="P129" s="311" t="str">
        <f t="shared" si="18"/>
        <v/>
      </c>
      <c r="Q129" s="186" t="str">
        <f t="shared" si="19"/>
        <v/>
      </c>
      <c r="R129" s="210" t="str">
        <f t="shared" si="20"/>
        <v/>
      </c>
      <c r="S129" s="214" t="str">
        <f t="shared" si="21"/>
        <v/>
      </c>
      <c r="T129" s="210" t="str">
        <f t="shared" si="22"/>
        <v/>
      </c>
      <c r="U129" s="214" t="str">
        <f t="shared" si="23"/>
        <v/>
      </c>
      <c r="V129" s="210" t="str">
        <f t="shared" si="24"/>
        <v/>
      </c>
      <c r="W129" s="214" t="str">
        <f t="shared" si="25"/>
        <v/>
      </c>
      <c r="Y129" s="184" t="str">
        <f t="shared" si="27"/>
        <v/>
      </c>
      <c r="Z129" s="185" t="str">
        <f t="shared" si="28"/>
        <v/>
      </c>
      <c r="AA129" s="186" t="str">
        <f t="shared" si="29"/>
        <v/>
      </c>
    </row>
    <row r="130" spans="4:27" x14ac:dyDescent="0.2">
      <c r="D130" s="180">
        <f>'Solar prot device - data'!D123</f>
        <v>97</v>
      </c>
      <c r="E130" s="181" t="str">
        <f>IF('Solar prot device - data'!E123&lt;&gt;"",G$11&amp;" + "&amp;'Solar prot device - data'!E123,"")</f>
        <v/>
      </c>
      <c r="F130" s="182"/>
      <c r="G130" s="182"/>
      <c r="H130" s="247" t="str">
        <f>IF('Solar prot device - data'!F123&lt;&gt;"",'Solar prot device - data'!F123,"")</f>
        <v/>
      </c>
      <c r="I130" s="247" t="str">
        <f>IF('Solar prot device - data'!G123&lt;&gt;"",'Solar prot device - data'!G123,"")</f>
        <v/>
      </c>
      <c r="J130" s="247" t="str">
        <f>IF('Solar prot device - data'!H123&lt;&gt;"",'Solar prot device - data'!H123,"")</f>
        <v/>
      </c>
      <c r="K130" s="247" t="str">
        <f>IF('Solar prot device - data'!I123&lt;&gt;"",'Solar prot device - data'!I123,"")</f>
        <v/>
      </c>
      <c r="L130" s="247" t="str">
        <f>IF('Solar prot device - data'!J123&lt;&gt;"",'Solar prot device - data'!J123,"")</f>
        <v/>
      </c>
      <c r="M130" s="247" t="str">
        <f>IF('Solar prot device - data'!K123&lt;&gt;"",'Solar prot device - data'!K123,"")</f>
        <v/>
      </c>
      <c r="N130" s="308" t="str">
        <f>IF('Solar prot device - data'!L123&lt;&gt;"",'Solar prot device - data'!L123,"")</f>
        <v/>
      </c>
      <c r="O130" s="210" t="str">
        <f t="shared" si="26"/>
        <v/>
      </c>
      <c r="P130" s="311" t="str">
        <f t="shared" si="18"/>
        <v/>
      </c>
      <c r="Q130" s="186" t="str">
        <f t="shared" si="19"/>
        <v/>
      </c>
      <c r="R130" s="210" t="str">
        <f t="shared" si="20"/>
        <v/>
      </c>
      <c r="S130" s="214" t="str">
        <f t="shared" si="21"/>
        <v/>
      </c>
      <c r="T130" s="210" t="str">
        <f t="shared" si="22"/>
        <v/>
      </c>
      <c r="U130" s="214" t="str">
        <f t="shared" si="23"/>
        <v/>
      </c>
      <c r="V130" s="210" t="str">
        <f t="shared" si="24"/>
        <v/>
      </c>
      <c r="W130" s="214" t="str">
        <f t="shared" si="25"/>
        <v/>
      </c>
      <c r="Y130" s="184" t="str">
        <f t="shared" si="27"/>
        <v/>
      </c>
      <c r="Z130" s="185" t="str">
        <f t="shared" si="28"/>
        <v/>
      </c>
      <c r="AA130" s="186" t="str">
        <f t="shared" si="29"/>
        <v/>
      </c>
    </row>
    <row r="131" spans="4:27" x14ac:dyDescent="0.2">
      <c r="D131" s="180">
        <f>'Solar prot device - data'!D124</f>
        <v>98</v>
      </c>
      <c r="E131" s="181" t="str">
        <f>IF('Solar prot device - data'!E124&lt;&gt;"",G$11&amp;" + "&amp;'Solar prot device - data'!E124,"")</f>
        <v/>
      </c>
      <c r="F131" s="182"/>
      <c r="G131" s="182"/>
      <c r="H131" s="247" t="str">
        <f>IF('Solar prot device - data'!F124&lt;&gt;"",'Solar prot device - data'!F124,"")</f>
        <v/>
      </c>
      <c r="I131" s="247" t="str">
        <f>IF('Solar prot device - data'!G124&lt;&gt;"",'Solar prot device - data'!G124,"")</f>
        <v/>
      </c>
      <c r="J131" s="247" t="str">
        <f>IF('Solar prot device - data'!H124&lt;&gt;"",'Solar prot device - data'!H124,"")</f>
        <v/>
      </c>
      <c r="K131" s="247" t="str">
        <f>IF('Solar prot device - data'!I124&lt;&gt;"",'Solar prot device - data'!I124,"")</f>
        <v/>
      </c>
      <c r="L131" s="247" t="str">
        <f>IF('Solar prot device - data'!J124&lt;&gt;"",'Solar prot device - data'!J124,"")</f>
        <v/>
      </c>
      <c r="M131" s="247" t="str">
        <f>IF('Solar prot device - data'!K124&lt;&gt;"",'Solar prot device - data'!K124,"")</f>
        <v/>
      </c>
      <c r="N131" s="308" t="str">
        <f>IF('Solar prot device - data'!L124&lt;&gt;"",'Solar prot device - data'!L124,"")</f>
        <v/>
      </c>
      <c r="O131" s="210" t="str">
        <f t="shared" si="26"/>
        <v/>
      </c>
      <c r="P131" s="311" t="str">
        <f t="shared" si="18"/>
        <v/>
      </c>
      <c r="Q131" s="186" t="str">
        <f t="shared" si="19"/>
        <v/>
      </c>
      <c r="R131" s="210" t="str">
        <f t="shared" si="20"/>
        <v/>
      </c>
      <c r="S131" s="214" t="str">
        <f t="shared" si="21"/>
        <v/>
      </c>
      <c r="T131" s="210" t="str">
        <f t="shared" si="22"/>
        <v/>
      </c>
      <c r="U131" s="214" t="str">
        <f t="shared" si="23"/>
        <v/>
      </c>
      <c r="V131" s="210" t="str">
        <f t="shared" si="24"/>
        <v/>
      </c>
      <c r="W131" s="214" t="str">
        <f t="shared" si="25"/>
        <v/>
      </c>
      <c r="Y131" s="184" t="str">
        <f t="shared" si="27"/>
        <v/>
      </c>
      <c r="Z131" s="185" t="str">
        <f t="shared" si="28"/>
        <v/>
      </c>
      <c r="AA131" s="186" t="str">
        <f t="shared" si="29"/>
        <v/>
      </c>
    </row>
    <row r="132" spans="4:27" x14ac:dyDescent="0.2">
      <c r="D132" s="180">
        <f>'Solar prot device - data'!D125</f>
        <v>99</v>
      </c>
      <c r="E132" s="181" t="str">
        <f>IF('Solar prot device - data'!E125&lt;&gt;"",G$11&amp;" + "&amp;'Solar prot device - data'!E125,"")</f>
        <v/>
      </c>
      <c r="F132" s="182"/>
      <c r="G132" s="182"/>
      <c r="H132" s="247" t="str">
        <f>IF('Solar prot device - data'!F125&lt;&gt;"",'Solar prot device - data'!F125,"")</f>
        <v/>
      </c>
      <c r="I132" s="247" t="str">
        <f>IF('Solar prot device - data'!G125&lt;&gt;"",'Solar prot device - data'!G125,"")</f>
        <v/>
      </c>
      <c r="J132" s="247" t="str">
        <f>IF('Solar prot device - data'!H125&lt;&gt;"",'Solar prot device - data'!H125,"")</f>
        <v/>
      </c>
      <c r="K132" s="247" t="str">
        <f>IF('Solar prot device - data'!I125&lt;&gt;"",'Solar prot device - data'!I125,"")</f>
        <v/>
      </c>
      <c r="L132" s="247" t="str">
        <f>IF('Solar prot device - data'!J125&lt;&gt;"",'Solar prot device - data'!J125,"")</f>
        <v/>
      </c>
      <c r="M132" s="247" t="str">
        <f>IF('Solar prot device - data'!K125&lt;&gt;"",'Solar prot device - data'!K125,"")</f>
        <v/>
      </c>
      <c r="N132" s="308" t="str">
        <f>IF('Solar prot device - data'!L125&lt;&gt;"",'Solar prot device - data'!L125,"")</f>
        <v/>
      </c>
      <c r="O132" s="210" t="str">
        <f t="shared" si="26"/>
        <v/>
      </c>
      <c r="P132" s="311" t="str">
        <f t="shared" si="18"/>
        <v/>
      </c>
      <c r="Q132" s="186" t="str">
        <f t="shared" si="19"/>
        <v/>
      </c>
      <c r="R132" s="210" t="str">
        <f t="shared" si="20"/>
        <v/>
      </c>
      <c r="S132" s="214" t="str">
        <f t="shared" si="21"/>
        <v/>
      </c>
      <c r="T132" s="210" t="str">
        <f t="shared" si="22"/>
        <v/>
      </c>
      <c r="U132" s="214" t="str">
        <f t="shared" si="23"/>
        <v/>
      </c>
      <c r="V132" s="210" t="str">
        <f t="shared" si="24"/>
        <v/>
      </c>
      <c r="W132" s="214" t="str">
        <f t="shared" si="25"/>
        <v/>
      </c>
      <c r="Y132" s="184" t="str">
        <f t="shared" si="27"/>
        <v/>
      </c>
      <c r="Z132" s="185" t="str">
        <f t="shared" si="28"/>
        <v/>
      </c>
      <c r="AA132" s="186" t="str">
        <f t="shared" si="29"/>
        <v/>
      </c>
    </row>
    <row r="133" spans="4:27" ht="13.5" thickBot="1" x14ac:dyDescent="0.25">
      <c r="D133" s="187">
        <f>'Solar prot device - data'!D126</f>
        <v>100</v>
      </c>
      <c r="E133" s="188" t="str">
        <f>IF('Solar prot device - data'!E126&lt;&gt;"",G$11&amp;" + "&amp;'Solar prot device - data'!E126,"")</f>
        <v/>
      </c>
      <c r="F133" s="189"/>
      <c r="G133" s="189"/>
      <c r="H133" s="281" t="str">
        <f>IF('Solar prot device - data'!F126&lt;&gt;"",'Solar prot device - data'!F126,"")</f>
        <v/>
      </c>
      <c r="I133" s="281" t="str">
        <f>IF('Solar prot device - data'!G126&lt;&gt;"",'Solar prot device - data'!G126,"")</f>
        <v/>
      </c>
      <c r="J133" s="281" t="str">
        <f>IF('Solar prot device - data'!H126&lt;&gt;"",'Solar prot device - data'!H126,"")</f>
        <v/>
      </c>
      <c r="K133" s="281" t="str">
        <f>IF('Solar prot device - data'!I126&lt;&gt;"",'Solar prot device - data'!I126,"")</f>
        <v/>
      </c>
      <c r="L133" s="281" t="str">
        <f>IF('Solar prot device - data'!J126&lt;&gt;"",'Solar prot device - data'!J126,"")</f>
        <v/>
      </c>
      <c r="M133" s="281" t="str">
        <f>IF('Solar prot device - data'!K126&lt;&gt;"",'Solar prot device - data'!K126,"")</f>
        <v/>
      </c>
      <c r="N133" s="309" t="str">
        <f>IF('Solar prot device - data'!L126&lt;&gt;"",'Solar prot device - data'!L126,"")</f>
        <v/>
      </c>
      <c r="O133" s="191" t="str">
        <f t="shared" si="26"/>
        <v/>
      </c>
      <c r="P133" s="312" t="str">
        <f t="shared" si="18"/>
        <v/>
      </c>
      <c r="Q133" s="193" t="str">
        <f t="shared" si="19"/>
        <v/>
      </c>
      <c r="R133" s="191" t="str">
        <f t="shared" si="20"/>
        <v/>
      </c>
      <c r="S133" s="215" t="str">
        <f t="shared" si="21"/>
        <v/>
      </c>
      <c r="T133" s="191" t="str">
        <f t="shared" si="22"/>
        <v/>
      </c>
      <c r="U133" s="215" t="str">
        <f t="shared" si="23"/>
        <v/>
      </c>
      <c r="V133" s="191" t="str">
        <f t="shared" si="24"/>
        <v/>
      </c>
      <c r="W133" s="215" t="str">
        <f t="shared" si="25"/>
        <v/>
      </c>
      <c r="Y133" s="200" t="str">
        <f t="shared" si="27"/>
        <v/>
      </c>
      <c r="Z133" s="192" t="str">
        <f t="shared" si="28"/>
        <v/>
      </c>
      <c r="AA133" s="193" t="str">
        <f t="shared" si="29"/>
        <v/>
      </c>
    </row>
  </sheetData>
  <sheetProtection algorithmName="SHA-512" hashValue="foTJeV7VruCxJ75FUQbcGHkP5A/z6S797O4LD9pk6miK7u0zzA53qNYUw7D+5VmgxQwPZTTOLQ53Vj0MqUe71g==" saltValue="X6ax36HT8PsMpP1lfEQs8g==" spinCount="100000" sheet="1" objects="1" scenarios="1"/>
  <mergeCells count="8">
    <mergeCell ref="D9:Q9"/>
    <mergeCell ref="O31:Q31"/>
    <mergeCell ref="D28:Q29"/>
    <mergeCell ref="E32:G33"/>
    <mergeCell ref="Y31:AA31"/>
    <mergeCell ref="R31:S31"/>
    <mergeCell ref="T31:U31"/>
    <mergeCell ref="V31:W31"/>
  </mergeCells>
  <phoneticPr fontId="0" type="noConversion"/>
  <conditionalFormatting sqref="H34:N133">
    <cfRule type="cellIs" dxfId="3" priority="1" stopIfTrue="1" operator="greaterThan">
      <formula>1</formula>
    </cfRule>
    <cfRule type="cellIs" dxfId="2" priority="2" stopIfTrue="1" operator="lessThan">
      <formula>0</formula>
    </cfRule>
  </conditionalFormatting>
  <conditionalFormatting sqref="G15">
    <cfRule type="cellIs" priority="3" stopIfTrue="1" operator="between">
      <formula>0.15</formula>
      <formula>0.85</formula>
    </cfRule>
  </conditionalFormatting>
  <dataValidations count="1">
    <dataValidation type="decimal" allowBlank="1" showInputMessage="1" showErrorMessage="1" error="The value must be between 0.15 and 0.85" sqref="G15" xr:uid="{00000000-0002-0000-0600-000000000000}">
      <formula1>0.15</formula1>
      <formula2>0.85</formula2>
    </dataValidation>
  </dataValidations>
  <pageMargins left="0.43307086614173229" right="0.74803149606299213" top="0.62992125984251968" bottom="0.98425196850393704" header="0.51181102362204722" footer="0.51181102362204722"/>
  <pageSetup paperSize="9" scale="62" fitToHeight="3" orientation="portrait" r:id="rId1"/>
  <headerFooter alignWithMargins="0">
    <oddFooter>&amp;LEN 13363-1&amp;R&amp;P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21"/>
    <pageSetUpPr fitToPage="1"/>
  </sheetPr>
  <dimension ref="C1:AG62"/>
  <sheetViews>
    <sheetView showGridLines="0" showRowColHeaders="0" workbookViewId="0">
      <selection activeCell="Q42" sqref="Q42"/>
    </sheetView>
  </sheetViews>
  <sheetFormatPr defaultRowHeight="12.75" x14ac:dyDescent="0.2"/>
  <cols>
    <col min="1" max="1" width="3.5703125" style="78" customWidth="1"/>
    <col min="2" max="2" width="2.5703125" style="78" customWidth="1"/>
    <col min="3" max="3" width="14.7109375" style="78" customWidth="1"/>
    <col min="4" max="4" width="7.28515625" style="78" customWidth="1"/>
    <col min="5" max="5" width="6.28515625" style="78" customWidth="1"/>
    <col min="6" max="6" width="9.140625" style="78"/>
    <col min="7" max="7" width="9.85546875" style="78" customWidth="1"/>
    <col min="8" max="8" width="11.140625" style="78" customWidth="1"/>
    <col min="9" max="9" width="3.28515625" style="78" customWidth="1"/>
    <col min="10" max="10" width="17" style="78" customWidth="1"/>
    <col min="11" max="11" width="2" style="78" hidden="1" customWidth="1"/>
    <col min="12" max="17" width="9.140625" style="78"/>
    <col min="18" max="18" width="8.85546875" style="78" customWidth="1"/>
    <col min="19" max="21" width="0" style="78" hidden="1" customWidth="1"/>
    <col min="22" max="22" width="7.7109375" style="78" hidden="1" customWidth="1"/>
    <col min="23" max="23" width="11.140625" style="78" hidden="1" customWidth="1"/>
    <col min="24" max="30" width="0" style="78" hidden="1" customWidth="1"/>
    <col min="31" max="33" width="10.7109375" style="78" hidden="1" customWidth="1"/>
    <col min="34" max="35" width="0" style="78" hidden="1" customWidth="1"/>
    <col min="36" max="16384" width="9.140625" style="78"/>
  </cols>
  <sheetData>
    <row r="1" spans="3:27" ht="0.95" customHeight="1" x14ac:dyDescent="0.2"/>
    <row r="2" spans="3:27" ht="0.95" customHeight="1" x14ac:dyDescent="0.2"/>
    <row r="3" spans="3:27" ht="0.95" customHeight="1" x14ac:dyDescent="0.2"/>
    <row r="4" spans="3:27" ht="0.95" customHeight="1" x14ac:dyDescent="0.2"/>
    <row r="5" spans="3:27" ht="0.95" customHeight="1" x14ac:dyDescent="0.2"/>
    <row r="6" spans="3:27" ht="0.95" customHeight="1" x14ac:dyDescent="0.2"/>
    <row r="8" spans="3:27" ht="6.75" customHeight="1" x14ac:dyDescent="0.2"/>
    <row r="9" spans="3:27" ht="83.25" customHeight="1" x14ac:dyDescent="0.2">
      <c r="C9" s="385" t="s">
        <v>128</v>
      </c>
      <c r="D9" s="385"/>
      <c r="E9" s="385"/>
      <c r="F9" s="385"/>
      <c r="G9" s="385"/>
      <c r="H9" s="385"/>
      <c r="I9" s="385"/>
      <c r="J9" s="385"/>
      <c r="K9" s="385"/>
    </row>
    <row r="10" spans="3:27" ht="21.75" customHeight="1" x14ac:dyDescent="0.2">
      <c r="C10" s="397" t="s">
        <v>138</v>
      </c>
      <c r="D10" s="369"/>
      <c r="E10" s="369"/>
      <c r="F10" s="369"/>
      <c r="G10" s="369"/>
      <c r="H10" s="369"/>
      <c r="I10" s="369"/>
      <c r="J10" s="369"/>
      <c r="K10" s="369"/>
    </row>
    <row r="11" spans="3:27" ht="6.75" customHeight="1" x14ac:dyDescent="0.2">
      <c r="I11" s="395"/>
      <c r="J11" s="395"/>
      <c r="K11" s="395"/>
    </row>
    <row r="12" spans="3:27" x14ac:dyDescent="0.2">
      <c r="H12" s="396" t="s">
        <v>129</v>
      </c>
      <c r="I12" s="396"/>
      <c r="J12" s="396"/>
      <c r="T12" s="106" t="s">
        <v>10</v>
      </c>
      <c r="U12" s="107" t="s">
        <v>2</v>
      </c>
      <c r="V12" s="108">
        <f>E22</f>
        <v>1.1000000000000001</v>
      </c>
      <c r="W12" s="78" t="s">
        <v>14</v>
      </c>
    </row>
    <row r="13" spans="3:27" x14ac:dyDescent="0.2">
      <c r="C13" s="104" t="s">
        <v>207</v>
      </c>
      <c r="H13" s="396"/>
      <c r="I13" s="396"/>
      <c r="J13" s="396"/>
      <c r="T13" s="109"/>
      <c r="U13" s="84" t="s">
        <v>3</v>
      </c>
      <c r="V13" s="110">
        <f>E23</f>
        <v>3</v>
      </c>
    </row>
    <row r="14" spans="3:27" ht="13.5" thickBot="1" x14ac:dyDescent="0.25">
      <c r="T14" s="111"/>
      <c r="U14" s="112" t="s">
        <v>4</v>
      </c>
      <c r="V14" s="113">
        <f>E24</f>
        <v>5.8</v>
      </c>
    </row>
    <row r="15" spans="3:27" x14ac:dyDescent="0.2">
      <c r="C15" s="127" t="s">
        <v>11</v>
      </c>
      <c r="D15" s="85" t="s">
        <v>87</v>
      </c>
      <c r="E15" s="194" t="str">
        <f>VLOOKUP($V$15,'Solar prot device - data'!$D$27:$G$126,2)</f>
        <v>High translucent - White</v>
      </c>
      <c r="F15" s="114"/>
      <c r="G15" s="114"/>
      <c r="H15" s="114"/>
      <c r="T15" s="109" t="s">
        <v>11</v>
      </c>
      <c r="U15" s="84" t="s">
        <v>12</v>
      </c>
      <c r="V15" s="115">
        <f>C13*1</f>
        <v>9</v>
      </c>
      <c r="W15" s="103"/>
      <c r="Y15" s="300" t="s">
        <v>157</v>
      </c>
      <c r="Z15" s="313">
        <v>5</v>
      </c>
      <c r="AA15" s="301" t="s">
        <v>17</v>
      </c>
    </row>
    <row r="16" spans="3:27" ht="13.5" x14ac:dyDescent="0.25">
      <c r="C16" s="85"/>
      <c r="D16" s="102" t="s">
        <v>31</v>
      </c>
      <c r="E16" s="195">
        <f>IF(VLOOKUP($V$15,'Solar prot device - data'!$D$27:$I$126,3)&lt;&gt;"",VLOOKUP($V$15,'Solar prot device - data'!$D$27:$I$126,3),"")</f>
        <v>0.4</v>
      </c>
      <c r="T16" s="109"/>
      <c r="U16" s="84" t="s">
        <v>15</v>
      </c>
      <c r="V16" s="110" t="str">
        <f>VLOOKUP($V$15,'Solar prot device - data'!$D$27:$G$126,2)</f>
        <v>High translucent - White</v>
      </c>
      <c r="Y16" s="302" t="s">
        <v>240</v>
      </c>
      <c r="Z16" s="84">
        <v>10</v>
      </c>
      <c r="AA16" s="303" t="s">
        <v>17</v>
      </c>
    </row>
    <row r="17" spans="3:33" ht="15.75" x14ac:dyDescent="0.3">
      <c r="C17" s="85"/>
      <c r="D17" s="102" t="s">
        <v>32</v>
      </c>
      <c r="E17" s="195">
        <f>IF(VLOOKUP($V$15,'Solar prot device - data'!$D$27:$I$126,4)&lt;&gt;"",VLOOKUP($V$15,'Solar prot device - data'!$D$27:$I$126,4),"")</f>
        <v>0.4</v>
      </c>
      <c r="T17" s="109"/>
      <c r="U17" s="116" t="s">
        <v>7</v>
      </c>
      <c r="V17" s="236">
        <f>E16</f>
        <v>0.4</v>
      </c>
      <c r="Y17" s="302" t="s">
        <v>241</v>
      </c>
      <c r="Z17" s="84">
        <v>30</v>
      </c>
      <c r="AA17" s="303" t="s">
        <v>17</v>
      </c>
    </row>
    <row r="18" spans="3:33" ht="16.5" thickBot="1" x14ac:dyDescent="0.35">
      <c r="C18" s="85"/>
      <c r="D18" s="102" t="s">
        <v>33</v>
      </c>
      <c r="E18" s="195">
        <f>IF(VLOOKUP($V$15,'Solar prot device - data'!$D$27:$I$126,6)&lt;&gt;"",VLOOKUP($V$15,'Solar prot device - data'!$D$27:$I$126,6),"")</f>
        <v>0.19999999999999996</v>
      </c>
      <c r="T18" s="109"/>
      <c r="U18" s="116" t="s">
        <v>8</v>
      </c>
      <c r="V18" s="236">
        <f>E17</f>
        <v>0.4</v>
      </c>
      <c r="Y18" s="305" t="s">
        <v>158</v>
      </c>
      <c r="Z18" s="314">
        <v>3</v>
      </c>
      <c r="AA18" s="315" t="s">
        <v>17</v>
      </c>
    </row>
    <row r="19" spans="3:33" ht="15.75" x14ac:dyDescent="0.3">
      <c r="T19" s="111"/>
      <c r="U19" s="119" t="s">
        <v>9</v>
      </c>
      <c r="V19" s="236">
        <f>E18</f>
        <v>0.19999999999999996</v>
      </c>
      <c r="Y19" s="117"/>
      <c r="Z19" s="118"/>
    </row>
    <row r="20" spans="3:33" ht="14.25" x14ac:dyDescent="0.2">
      <c r="C20" s="105" t="s">
        <v>56</v>
      </c>
      <c r="Y20" s="117"/>
      <c r="Z20" s="118"/>
    </row>
    <row r="21" spans="3:33" x14ac:dyDescent="0.2">
      <c r="E21" s="103"/>
    </row>
    <row r="22" spans="3:33" ht="14.25" thickBot="1" x14ac:dyDescent="0.3">
      <c r="C22" s="127" t="s">
        <v>10</v>
      </c>
      <c r="D22" s="80" t="s">
        <v>132</v>
      </c>
      <c r="E22" s="176">
        <v>1.1000000000000001</v>
      </c>
      <c r="F22" s="128" t="s">
        <v>17</v>
      </c>
      <c r="G22" s="78" t="s">
        <v>88</v>
      </c>
      <c r="H22" s="78" t="s">
        <v>67</v>
      </c>
    </row>
    <row r="23" spans="3:33" ht="13.5" x14ac:dyDescent="0.25">
      <c r="C23" s="80"/>
      <c r="D23" s="80" t="s">
        <v>130</v>
      </c>
      <c r="E23" s="176">
        <v>3</v>
      </c>
      <c r="F23" s="128" t="s">
        <v>17</v>
      </c>
      <c r="H23" s="78" t="s">
        <v>66</v>
      </c>
      <c r="U23" s="300"/>
      <c r="V23" s="313"/>
      <c r="W23" s="331" t="s">
        <v>54</v>
      </c>
      <c r="X23" s="318" t="s">
        <v>54</v>
      </c>
      <c r="Y23" s="337" t="s">
        <v>54</v>
      </c>
      <c r="Z23" s="331"/>
      <c r="AA23" s="319" t="s">
        <v>55</v>
      </c>
      <c r="AB23" s="319" t="s">
        <v>55</v>
      </c>
      <c r="AC23" s="320" t="s">
        <v>55</v>
      </c>
      <c r="AD23" s="319"/>
      <c r="AE23" s="319" t="s">
        <v>89</v>
      </c>
      <c r="AF23" s="319" t="s">
        <v>89</v>
      </c>
      <c r="AG23" s="320" t="s">
        <v>89</v>
      </c>
    </row>
    <row r="24" spans="3:33" ht="13.5" x14ac:dyDescent="0.25">
      <c r="C24" s="80"/>
      <c r="D24" s="80" t="s">
        <v>131</v>
      </c>
      <c r="E24" s="176">
        <v>5.8</v>
      </c>
      <c r="F24" s="128" t="s">
        <v>17</v>
      </c>
      <c r="H24" s="78" t="s">
        <v>53</v>
      </c>
      <c r="U24" s="302"/>
      <c r="V24" s="84"/>
      <c r="W24" s="332" t="str">
        <f>CONCATENATE("U = ",E22)</f>
        <v>U = 1,1</v>
      </c>
      <c r="X24" s="120" t="str">
        <f>CONCATENATE("U = ",E23)</f>
        <v>U = 3</v>
      </c>
      <c r="Y24" s="321" t="str">
        <f>CONCATENATE("U = ",E24)</f>
        <v>U = 5,8</v>
      </c>
      <c r="Z24" s="332"/>
      <c r="AA24" s="120" t="str">
        <f>CONCATENATE("U = ",$E22)</f>
        <v>U = 1,1</v>
      </c>
      <c r="AB24" s="120" t="str">
        <f>CONCATENATE("U = ",$E23)</f>
        <v>U = 3</v>
      </c>
      <c r="AC24" s="321" t="str">
        <f>CONCATENATE("U = ",$E24)</f>
        <v>U = 5,8</v>
      </c>
      <c r="AD24" s="120"/>
      <c r="AE24" s="120" t="str">
        <f>CONCATENATE("U = ",$E22)</f>
        <v>U = 1,1</v>
      </c>
      <c r="AF24" s="120" t="str">
        <f>CONCATENATE("U = ",$E23)</f>
        <v>U = 3</v>
      </c>
      <c r="AG24" s="321" t="str">
        <f>CONCATENATE("U = ",$E24)</f>
        <v>U = 5,8</v>
      </c>
    </row>
    <row r="25" spans="3:33" x14ac:dyDescent="0.2">
      <c r="I25" s="121"/>
      <c r="J25" s="121"/>
      <c r="K25" s="121"/>
      <c r="L25" s="121"/>
      <c r="U25" s="322" t="s">
        <v>16</v>
      </c>
      <c r="V25" s="84"/>
      <c r="W25" s="333">
        <f>$V$12</f>
        <v>1.1000000000000001</v>
      </c>
      <c r="X25" s="122">
        <f>$V$13</f>
        <v>3</v>
      </c>
      <c r="Y25" s="323">
        <f>$V$14</f>
        <v>5.8</v>
      </c>
      <c r="Z25" s="333"/>
      <c r="AA25" s="122">
        <f>$V$12</f>
        <v>1.1000000000000001</v>
      </c>
      <c r="AB25" s="122">
        <f>$V$13</f>
        <v>3</v>
      </c>
      <c r="AC25" s="323">
        <f>$V$14</f>
        <v>5.8</v>
      </c>
      <c r="AD25" s="122"/>
      <c r="AE25" s="122">
        <f>$V$12</f>
        <v>1.1000000000000001</v>
      </c>
      <c r="AF25" s="122">
        <f>$V$13</f>
        <v>3</v>
      </c>
      <c r="AG25" s="323">
        <f>$V$14</f>
        <v>5.8</v>
      </c>
    </row>
    <row r="26" spans="3:33" x14ac:dyDescent="0.2">
      <c r="U26" s="324" t="s">
        <v>169</v>
      </c>
      <c r="V26" s="84"/>
      <c r="W26" s="334">
        <f>1/(1/W$25+1/$Z$15+1/$Z$16)</f>
        <v>0.82706766917293228</v>
      </c>
      <c r="X26" s="123">
        <f>1/(1/X$25+1/$Z$15+1/$Z$16)</f>
        <v>1.5789473684210527</v>
      </c>
      <c r="Y26" s="325">
        <f>1/(1/Y$25+1/$Z$15+1/$Z$16)</f>
        <v>2.1167883211678831</v>
      </c>
      <c r="Z26" s="334"/>
      <c r="AA26" s="123">
        <f>1/(1/AA$25+1/$Z$17)</f>
        <v>1.0610932475884245</v>
      </c>
      <c r="AB26" s="123">
        <f>1/(1/AB$25+1/$Z$17)</f>
        <v>2.7272727272727275</v>
      </c>
      <c r="AC26" s="325">
        <f>1/(1/AC$25+1/$Z$17)</f>
        <v>4.8603351955307259</v>
      </c>
      <c r="AD26" s="123"/>
      <c r="AE26" s="123">
        <f>1/(1/$AE25+1/$Z18)</f>
        <v>0.80487804878048785</v>
      </c>
      <c r="AF26" s="123">
        <f>1/(1/$AF25+1/$Z18)</f>
        <v>1.5</v>
      </c>
      <c r="AG26" s="325">
        <f>1/(1/$AG25+1/$Z18)</f>
        <v>1.9772727272727271</v>
      </c>
    </row>
    <row r="27" spans="3:33" ht="13.5" thickBot="1" x14ac:dyDescent="0.25">
      <c r="U27" s="305"/>
      <c r="V27" s="314"/>
      <c r="W27" s="305"/>
      <c r="X27" s="314"/>
      <c r="Y27" s="315"/>
      <c r="Z27" s="305"/>
      <c r="AA27" s="314"/>
      <c r="AB27" s="314"/>
      <c r="AC27" s="315"/>
      <c r="AD27" s="314"/>
      <c r="AE27" s="314"/>
      <c r="AF27" s="314"/>
      <c r="AG27" s="315"/>
    </row>
    <row r="28" spans="3:33" x14ac:dyDescent="0.2">
      <c r="U28" s="302"/>
      <c r="V28" s="84"/>
      <c r="W28" s="335"/>
      <c r="X28" s="125"/>
      <c r="Y28" s="304"/>
      <c r="Z28" s="335"/>
      <c r="AA28" s="125"/>
      <c r="AB28" s="125"/>
      <c r="AC28" s="304"/>
      <c r="AD28" s="125"/>
      <c r="AE28" s="84"/>
      <c r="AF28" s="84"/>
      <c r="AG28" s="303"/>
    </row>
    <row r="29" spans="3:33" x14ac:dyDescent="0.2">
      <c r="F29" s="78" t="s">
        <v>1</v>
      </c>
      <c r="U29" s="326" t="s">
        <v>13</v>
      </c>
      <c r="V29" s="84"/>
      <c r="W29" s="335"/>
      <c r="X29" s="125"/>
      <c r="Y29" s="304"/>
      <c r="Z29" s="335"/>
      <c r="AA29" s="125"/>
      <c r="AB29" s="125"/>
      <c r="AC29" s="304"/>
      <c r="AD29" s="125"/>
      <c r="AE29" s="84"/>
      <c r="AF29" s="84"/>
      <c r="AG29" s="303"/>
    </row>
    <row r="30" spans="3:33" x14ac:dyDescent="0.2">
      <c r="U30" s="302"/>
      <c r="V30" s="84"/>
      <c r="W30" s="335"/>
      <c r="X30" s="125"/>
      <c r="Y30" s="304"/>
      <c r="Z30" s="335"/>
      <c r="AA30" s="125"/>
      <c r="AB30" s="125"/>
      <c r="AC30" s="304"/>
      <c r="AD30" s="125"/>
      <c r="AE30" s="84"/>
      <c r="AF30" s="84"/>
      <c r="AG30" s="303"/>
    </row>
    <row r="31" spans="3:33" x14ac:dyDescent="0.2">
      <c r="U31" s="302">
        <v>0.15</v>
      </c>
      <c r="V31" s="84"/>
      <c r="W31" s="335">
        <f t="shared" ref="W31:Y45" si="0">$V$17*$U31+$V$19*W$26/$Z$16+$V$17*(1-$U31)*W$26/$Z$15</f>
        <v>0.13278195488721803</v>
      </c>
      <c r="X31" s="125">
        <f t="shared" si="0"/>
        <v>0.19894736842105262</v>
      </c>
      <c r="Y31" s="304">
        <f t="shared" si="0"/>
        <v>0.24627737226277371</v>
      </c>
      <c r="Z31" s="335"/>
      <c r="AA31" s="125">
        <f>$U31*(1-$U31*$V$18-$V$19*AA$26/$Z$17)</f>
        <v>0.13993890675241155</v>
      </c>
      <c r="AB31" s="125">
        <f>$U31*(1-$U31*$V$18-$V$19*AB$26/$Z$17)</f>
        <v>0.13827272727272727</v>
      </c>
      <c r="AC31" s="304">
        <f>$U31*(1-$U31*$V$18-$V$19*AC$26/$Z$17)</f>
        <v>0.13613966480446926</v>
      </c>
      <c r="AD31" s="125"/>
      <c r="AE31" s="146">
        <f>$U31*$V$17+$U31*($V$19+(1-$U31)*$V$18)*AE$26/$Z$18</f>
        <v>8.1731707317073174E-2</v>
      </c>
      <c r="AF31" s="146">
        <f>$U31*$V$17+$U31*($V$19+(1-$U31)*$V$18)*AF$26/$Z$18</f>
        <v>0.10050000000000001</v>
      </c>
      <c r="AG31" s="327">
        <f>$U31*$V$17+$U31*($V$19+(1-$U31)*$V$18)*AG$26/$Z$18</f>
        <v>0.11338636363636362</v>
      </c>
    </row>
    <row r="32" spans="3:33" x14ac:dyDescent="0.2">
      <c r="U32" s="302">
        <v>0.2</v>
      </c>
      <c r="V32" s="84"/>
      <c r="W32" s="335">
        <f t="shared" si="0"/>
        <v>0.14947368421052631</v>
      </c>
      <c r="X32" s="125">
        <f t="shared" si="0"/>
        <v>0.21263157894736845</v>
      </c>
      <c r="Y32" s="304">
        <f t="shared" si="0"/>
        <v>0.25781021897810219</v>
      </c>
      <c r="Z32" s="335"/>
      <c r="AA32" s="125">
        <f t="shared" ref="AA32:AC45" si="1">$U32*(1-$U32*$V$18-$V$19*AA$26/$Z$17)</f>
        <v>0.18258520900321543</v>
      </c>
      <c r="AB32" s="125">
        <f t="shared" si="1"/>
        <v>0.18036363636363636</v>
      </c>
      <c r="AC32" s="304">
        <f t="shared" si="1"/>
        <v>0.17751955307262568</v>
      </c>
      <c r="AD32" s="125"/>
      <c r="AE32" s="146">
        <f t="shared" ref="AE32:AG45" si="2">$U32*$V$17+$U32*($V$19+(1-$U32)*$V$18)*AE$26/$Z$18</f>
        <v>0.10790243902439027</v>
      </c>
      <c r="AF32" s="146">
        <f t="shared" si="2"/>
        <v>0.13200000000000003</v>
      </c>
      <c r="AG32" s="327">
        <f t="shared" si="2"/>
        <v>0.14854545454545456</v>
      </c>
    </row>
    <row r="33" spans="21:33" x14ac:dyDescent="0.2">
      <c r="U33" s="302">
        <v>0.25</v>
      </c>
      <c r="V33" s="84"/>
      <c r="W33" s="335">
        <f t="shared" si="0"/>
        <v>0.16616541353383457</v>
      </c>
      <c r="X33" s="125">
        <f t="shared" si="0"/>
        <v>0.22631578947368422</v>
      </c>
      <c r="Y33" s="304">
        <f t="shared" si="0"/>
        <v>0.26934306569343064</v>
      </c>
      <c r="Z33" s="335"/>
      <c r="AA33" s="125">
        <f t="shared" si="1"/>
        <v>0.2232315112540193</v>
      </c>
      <c r="AB33" s="125">
        <f t="shared" si="1"/>
        <v>0.22045454545454546</v>
      </c>
      <c r="AC33" s="304">
        <f t="shared" si="1"/>
        <v>0.21689944134078212</v>
      </c>
      <c r="AD33" s="125"/>
      <c r="AE33" s="146">
        <f t="shared" si="2"/>
        <v>0.13353658536585367</v>
      </c>
      <c r="AF33" s="146">
        <f t="shared" si="2"/>
        <v>0.16250000000000001</v>
      </c>
      <c r="AG33" s="327">
        <f t="shared" si="2"/>
        <v>0.18238636363636362</v>
      </c>
    </row>
    <row r="34" spans="21:33" x14ac:dyDescent="0.2">
      <c r="U34" s="302">
        <v>0.3</v>
      </c>
      <c r="V34" s="84"/>
      <c r="W34" s="335">
        <f t="shared" si="0"/>
        <v>0.18285714285714283</v>
      </c>
      <c r="X34" s="125">
        <f t="shared" si="0"/>
        <v>0.24</v>
      </c>
      <c r="Y34" s="304">
        <f t="shared" si="0"/>
        <v>0.28087591240875909</v>
      </c>
      <c r="Z34" s="335"/>
      <c r="AA34" s="125">
        <f t="shared" si="1"/>
        <v>0.26187781350482314</v>
      </c>
      <c r="AB34" s="125">
        <f t="shared" si="1"/>
        <v>0.25854545454545452</v>
      </c>
      <c r="AC34" s="304">
        <f t="shared" si="1"/>
        <v>0.25427932960893851</v>
      </c>
      <c r="AD34" s="125"/>
      <c r="AE34" s="146">
        <f t="shared" si="2"/>
        <v>0.15863414634146339</v>
      </c>
      <c r="AF34" s="146">
        <f t="shared" si="2"/>
        <v>0.19199999999999998</v>
      </c>
      <c r="AG34" s="327">
        <f t="shared" si="2"/>
        <v>0.21490909090909088</v>
      </c>
    </row>
    <row r="35" spans="21:33" x14ac:dyDescent="0.2">
      <c r="U35" s="302">
        <v>0.35</v>
      </c>
      <c r="V35" s="84"/>
      <c r="W35" s="335">
        <f t="shared" si="0"/>
        <v>0.19954887218045109</v>
      </c>
      <c r="X35" s="125">
        <f t="shared" si="0"/>
        <v>0.25368421052631573</v>
      </c>
      <c r="Y35" s="304">
        <f t="shared" si="0"/>
        <v>0.29240875912408759</v>
      </c>
      <c r="Z35" s="335"/>
      <c r="AA35" s="125">
        <f t="shared" si="1"/>
        <v>0.29852411575562698</v>
      </c>
      <c r="AB35" s="125">
        <f t="shared" si="1"/>
        <v>0.29463636363636359</v>
      </c>
      <c r="AC35" s="304">
        <f t="shared" si="1"/>
        <v>0.28965921787709492</v>
      </c>
      <c r="AD35" s="125"/>
      <c r="AE35" s="146">
        <f t="shared" si="2"/>
        <v>0.18319512195121948</v>
      </c>
      <c r="AF35" s="146">
        <f t="shared" si="2"/>
        <v>0.22049999999999997</v>
      </c>
      <c r="AG35" s="327">
        <f t="shared" si="2"/>
        <v>0.24611363636363631</v>
      </c>
    </row>
    <row r="36" spans="21:33" x14ac:dyDescent="0.2">
      <c r="U36" s="302">
        <v>0.4</v>
      </c>
      <c r="V36" s="84"/>
      <c r="W36" s="335">
        <f t="shared" si="0"/>
        <v>0.2162406015037594</v>
      </c>
      <c r="X36" s="125">
        <f t="shared" si="0"/>
        <v>0.26736842105263159</v>
      </c>
      <c r="Y36" s="304">
        <f t="shared" si="0"/>
        <v>0.3039416058394161</v>
      </c>
      <c r="Z36" s="335"/>
      <c r="AA36" s="125">
        <f t="shared" si="1"/>
        <v>0.33317041800643088</v>
      </c>
      <c r="AB36" s="125">
        <f t="shared" si="1"/>
        <v>0.32872727272727276</v>
      </c>
      <c r="AC36" s="304">
        <f t="shared" si="1"/>
        <v>0.32303910614525139</v>
      </c>
      <c r="AD36" s="125"/>
      <c r="AE36" s="146">
        <f t="shared" si="2"/>
        <v>0.20721951219512197</v>
      </c>
      <c r="AF36" s="146">
        <f t="shared" si="2"/>
        <v>0.24800000000000005</v>
      </c>
      <c r="AG36" s="327">
        <f t="shared" si="2"/>
        <v>0.27600000000000002</v>
      </c>
    </row>
    <row r="37" spans="21:33" x14ac:dyDescent="0.2">
      <c r="U37" s="302">
        <v>0.45</v>
      </c>
      <c r="V37" s="84"/>
      <c r="W37" s="335">
        <f t="shared" si="0"/>
        <v>0.23293233082706769</v>
      </c>
      <c r="X37" s="125">
        <f t="shared" si="0"/>
        <v>0.28105263157894739</v>
      </c>
      <c r="Y37" s="304">
        <f t="shared" si="0"/>
        <v>0.31547445255474454</v>
      </c>
      <c r="Z37" s="335"/>
      <c r="AA37" s="125">
        <f t="shared" si="1"/>
        <v>0.36581672025723472</v>
      </c>
      <c r="AB37" s="125">
        <f t="shared" si="1"/>
        <v>0.36081818181818182</v>
      </c>
      <c r="AC37" s="304">
        <f t="shared" si="1"/>
        <v>0.3544189944134078</v>
      </c>
      <c r="AD37" s="125"/>
      <c r="AE37" s="146">
        <f t="shared" si="2"/>
        <v>0.23070731707317077</v>
      </c>
      <c r="AF37" s="146">
        <f t="shared" si="2"/>
        <v>0.27450000000000002</v>
      </c>
      <c r="AG37" s="327">
        <f t="shared" si="2"/>
        <v>0.30456818181818179</v>
      </c>
    </row>
    <row r="38" spans="21:33" x14ac:dyDescent="0.2">
      <c r="U38" s="302">
        <v>0.5</v>
      </c>
      <c r="V38" s="84"/>
      <c r="W38" s="335">
        <f t="shared" si="0"/>
        <v>0.24962406015037594</v>
      </c>
      <c r="X38" s="125">
        <f t="shared" si="0"/>
        <v>0.29473684210526319</v>
      </c>
      <c r="Y38" s="304">
        <f t="shared" si="0"/>
        <v>0.32700729927007299</v>
      </c>
      <c r="Z38" s="335"/>
      <c r="AA38" s="125">
        <f t="shared" si="1"/>
        <v>0.39646302250803861</v>
      </c>
      <c r="AB38" s="125">
        <f t="shared" si="1"/>
        <v>0.39090909090909093</v>
      </c>
      <c r="AC38" s="304">
        <f t="shared" si="1"/>
        <v>0.38379888268156426</v>
      </c>
      <c r="AD38" s="125"/>
      <c r="AE38" s="146">
        <f t="shared" si="2"/>
        <v>0.25365853658536586</v>
      </c>
      <c r="AF38" s="146">
        <f t="shared" si="2"/>
        <v>0.3</v>
      </c>
      <c r="AG38" s="327">
        <f t="shared" si="2"/>
        <v>0.33181818181818179</v>
      </c>
    </row>
    <row r="39" spans="21:33" x14ac:dyDescent="0.2">
      <c r="U39" s="302">
        <v>0.55000000000000004</v>
      </c>
      <c r="V39" s="84"/>
      <c r="W39" s="335">
        <f t="shared" si="0"/>
        <v>0.26631578947368423</v>
      </c>
      <c r="X39" s="125">
        <f t="shared" si="0"/>
        <v>0.30842105263157898</v>
      </c>
      <c r="Y39" s="304">
        <f t="shared" si="0"/>
        <v>0.33854014598540144</v>
      </c>
      <c r="Z39" s="335"/>
      <c r="AA39" s="125">
        <f t="shared" si="1"/>
        <v>0.4251093247588425</v>
      </c>
      <c r="AB39" s="125">
        <f t="shared" si="1"/>
        <v>0.41900000000000004</v>
      </c>
      <c r="AC39" s="304">
        <f t="shared" si="1"/>
        <v>0.41117877094972072</v>
      </c>
      <c r="AD39" s="125"/>
      <c r="AE39" s="146">
        <f t="shared" si="2"/>
        <v>0.27607317073170734</v>
      </c>
      <c r="AF39" s="146">
        <f t="shared" si="2"/>
        <v>0.32450000000000001</v>
      </c>
      <c r="AG39" s="327">
        <f t="shared" si="2"/>
        <v>0.35775000000000001</v>
      </c>
    </row>
    <row r="40" spans="21:33" x14ac:dyDescent="0.2">
      <c r="U40" s="302">
        <v>0.6</v>
      </c>
      <c r="V40" s="84"/>
      <c r="W40" s="335">
        <f t="shared" si="0"/>
        <v>0.28300751879699249</v>
      </c>
      <c r="X40" s="125">
        <f t="shared" si="0"/>
        <v>0.32210526315789473</v>
      </c>
      <c r="Y40" s="304">
        <f t="shared" si="0"/>
        <v>0.35007299270072995</v>
      </c>
      <c r="Z40" s="335"/>
      <c r="AA40" s="125">
        <f t="shared" si="1"/>
        <v>0.45175562700964628</v>
      </c>
      <c r="AB40" s="125">
        <f t="shared" si="1"/>
        <v>0.44509090909090909</v>
      </c>
      <c r="AC40" s="304">
        <f t="shared" si="1"/>
        <v>0.43655865921787707</v>
      </c>
      <c r="AD40" s="125"/>
      <c r="AE40" s="146">
        <f t="shared" si="2"/>
        <v>0.29795121951219511</v>
      </c>
      <c r="AF40" s="146">
        <f t="shared" si="2"/>
        <v>0.34799999999999998</v>
      </c>
      <c r="AG40" s="327">
        <f t="shared" si="2"/>
        <v>0.38236363636363635</v>
      </c>
    </row>
    <row r="41" spans="21:33" x14ac:dyDescent="0.2">
      <c r="U41" s="302">
        <v>0.65</v>
      </c>
      <c r="V41" s="84"/>
      <c r="W41" s="335">
        <f t="shared" si="0"/>
        <v>0.29969924812030074</v>
      </c>
      <c r="X41" s="125">
        <f t="shared" si="0"/>
        <v>0.33578947368421053</v>
      </c>
      <c r="Y41" s="304">
        <f t="shared" si="0"/>
        <v>0.36160583941605839</v>
      </c>
      <c r="Z41" s="335"/>
      <c r="AA41" s="125">
        <f t="shared" si="1"/>
        <v>0.47640192926045016</v>
      </c>
      <c r="AB41" s="125">
        <f t="shared" si="1"/>
        <v>0.4691818181818182</v>
      </c>
      <c r="AC41" s="304">
        <f t="shared" si="1"/>
        <v>0.45993854748603352</v>
      </c>
      <c r="AD41" s="125"/>
      <c r="AE41" s="146">
        <f t="shared" si="2"/>
        <v>0.31929268292682927</v>
      </c>
      <c r="AF41" s="146">
        <f t="shared" si="2"/>
        <v>0.3705</v>
      </c>
      <c r="AG41" s="327">
        <f t="shared" si="2"/>
        <v>0.40565909090909091</v>
      </c>
    </row>
    <row r="42" spans="21:33" x14ac:dyDescent="0.2">
      <c r="U42" s="302">
        <v>0.7</v>
      </c>
      <c r="V42" s="84"/>
      <c r="W42" s="335">
        <f t="shared" si="0"/>
        <v>0.316390977443609</v>
      </c>
      <c r="X42" s="125">
        <f t="shared" si="0"/>
        <v>0.34947368421052627</v>
      </c>
      <c r="Y42" s="304">
        <f t="shared" si="0"/>
        <v>0.37313868613138679</v>
      </c>
      <c r="Z42" s="335"/>
      <c r="AA42" s="125">
        <f t="shared" si="1"/>
        <v>0.49904823151125399</v>
      </c>
      <c r="AB42" s="125">
        <f t="shared" si="1"/>
        <v>0.49127272727272719</v>
      </c>
      <c r="AC42" s="304">
        <f t="shared" si="1"/>
        <v>0.48131843575418987</v>
      </c>
      <c r="AD42" s="125"/>
      <c r="AE42" s="146">
        <f t="shared" si="2"/>
        <v>0.34009756097560973</v>
      </c>
      <c r="AF42" s="146">
        <f t="shared" si="2"/>
        <v>0.39199999999999996</v>
      </c>
      <c r="AG42" s="327">
        <f t="shared" si="2"/>
        <v>0.42763636363636359</v>
      </c>
    </row>
    <row r="43" spans="21:33" x14ac:dyDescent="0.2">
      <c r="U43" s="302">
        <v>0.75</v>
      </c>
      <c r="V43" s="84"/>
      <c r="W43" s="335">
        <f t="shared" si="0"/>
        <v>0.33308270676691731</v>
      </c>
      <c r="X43" s="125">
        <f t="shared" si="0"/>
        <v>0.36315789473684212</v>
      </c>
      <c r="Y43" s="304">
        <f t="shared" si="0"/>
        <v>0.3846715328467154</v>
      </c>
      <c r="Z43" s="335"/>
      <c r="AA43" s="125">
        <f t="shared" si="1"/>
        <v>0.51969453376205788</v>
      </c>
      <c r="AB43" s="125">
        <f t="shared" si="1"/>
        <v>0.51136363636363635</v>
      </c>
      <c r="AC43" s="304">
        <f t="shared" si="1"/>
        <v>0.50069832402234637</v>
      </c>
      <c r="AD43" s="125"/>
      <c r="AE43" s="146">
        <f t="shared" si="2"/>
        <v>0.36036585365853663</v>
      </c>
      <c r="AF43" s="146">
        <f t="shared" si="2"/>
        <v>0.41250000000000003</v>
      </c>
      <c r="AG43" s="327">
        <f t="shared" si="2"/>
        <v>0.4482954545454545</v>
      </c>
    </row>
    <row r="44" spans="21:33" x14ac:dyDescent="0.2">
      <c r="U44" s="302">
        <v>0.8</v>
      </c>
      <c r="V44" s="84"/>
      <c r="W44" s="335">
        <f t="shared" si="0"/>
        <v>0.34977443609022563</v>
      </c>
      <c r="X44" s="125">
        <f t="shared" si="0"/>
        <v>0.37684210526315792</v>
      </c>
      <c r="Y44" s="304">
        <f t="shared" si="0"/>
        <v>0.39620437956204385</v>
      </c>
      <c r="Z44" s="335"/>
      <c r="AA44" s="125">
        <f t="shared" si="1"/>
        <v>0.53834083601286176</v>
      </c>
      <c r="AB44" s="125">
        <f t="shared" si="1"/>
        <v>0.5294545454545454</v>
      </c>
      <c r="AC44" s="304">
        <f t="shared" si="1"/>
        <v>0.51807821229050277</v>
      </c>
      <c r="AD44" s="125"/>
      <c r="AE44" s="146">
        <f t="shared" si="2"/>
        <v>0.38009756097560982</v>
      </c>
      <c r="AF44" s="146">
        <f t="shared" si="2"/>
        <v>0.43200000000000005</v>
      </c>
      <c r="AG44" s="327">
        <f t="shared" si="2"/>
        <v>0.46763636363636363</v>
      </c>
    </row>
    <row r="45" spans="21:33" ht="13.5" thickBot="1" x14ac:dyDescent="0.25">
      <c r="U45" s="305">
        <v>0.85</v>
      </c>
      <c r="V45" s="314"/>
      <c r="W45" s="336">
        <f t="shared" si="0"/>
        <v>0.36646616541353383</v>
      </c>
      <c r="X45" s="328">
        <f t="shared" si="0"/>
        <v>0.39052631578947372</v>
      </c>
      <c r="Y45" s="306">
        <f t="shared" si="0"/>
        <v>0.40773722627737224</v>
      </c>
      <c r="Z45" s="336"/>
      <c r="AA45" s="328">
        <f t="shared" si="1"/>
        <v>0.55498713826366552</v>
      </c>
      <c r="AB45" s="328">
        <f t="shared" si="1"/>
        <v>0.54554545454545444</v>
      </c>
      <c r="AC45" s="306">
        <f t="shared" si="1"/>
        <v>0.53345810055865917</v>
      </c>
      <c r="AD45" s="328"/>
      <c r="AE45" s="329">
        <f t="shared" si="2"/>
        <v>0.39929268292682929</v>
      </c>
      <c r="AF45" s="329">
        <f t="shared" si="2"/>
        <v>0.45050000000000001</v>
      </c>
      <c r="AG45" s="330">
        <f t="shared" si="2"/>
        <v>0.48565909090909087</v>
      </c>
    </row>
    <row r="46" spans="21:33" x14ac:dyDescent="0.2">
      <c r="U46" s="84"/>
      <c r="V46" s="84"/>
      <c r="W46" s="125" t="str">
        <f>IF($W47,W23&amp;W24,"")</f>
        <v>External,U = 1,1</v>
      </c>
      <c r="X46" s="125" t="str">
        <f>IF($W47,X23&amp;X24,"")</f>
        <v>External,U = 3</v>
      </c>
      <c r="Y46" s="125" t="str">
        <f>IF($W47,Y23&amp;Y24,"")</f>
        <v>External,U = 5,8</v>
      </c>
      <c r="Z46" s="125"/>
      <c r="AA46" s="125" t="str">
        <f>IF($AA47,AA23&amp;AA24,"")</f>
        <v>Internal,U = 1,1</v>
      </c>
      <c r="AB46" s="125" t="str">
        <f>IF($AA47,AB23&amp;AB24,"")</f>
        <v>Internal,U = 3</v>
      </c>
      <c r="AC46" s="125" t="str">
        <f>IF($AA47,AC23&amp;AC24,"")</f>
        <v>Internal,U = 5,8</v>
      </c>
      <c r="AD46" s="125"/>
      <c r="AE46" s="145" t="str">
        <f>IF($AE47,AE23&amp;AE24,"")</f>
        <v/>
      </c>
      <c r="AF46" s="145" t="str">
        <f>IF($AE47,AF23&amp;AF24,"")</f>
        <v/>
      </c>
      <c r="AG46" s="145" t="str">
        <f>IF($AE47,AG23&amp;AG24,"")</f>
        <v/>
      </c>
    </row>
    <row r="47" spans="21:33" x14ac:dyDescent="0.2">
      <c r="U47" s="78" t="s">
        <v>36</v>
      </c>
      <c r="W47" s="147" t="b">
        <v>1</v>
      </c>
      <c r="X47" s="118"/>
      <c r="Y47" s="118"/>
      <c r="Z47" s="144" t="s">
        <v>0</v>
      </c>
      <c r="AA47" s="147" t="b">
        <v>1</v>
      </c>
      <c r="AB47" s="118"/>
      <c r="AC47" s="118"/>
      <c r="AD47" s="145" t="s">
        <v>0</v>
      </c>
      <c r="AE47" s="148" t="b">
        <v>0</v>
      </c>
    </row>
    <row r="48" spans="21:33" x14ac:dyDescent="0.2">
      <c r="U48" s="78">
        <f t="shared" ref="U48:U62" si="3">IF(W$47,$U31,"")</f>
        <v>0.15</v>
      </c>
      <c r="W48" s="118">
        <f t="shared" ref="W48:Y60" si="4">IF($W$47,W31,"")</f>
        <v>0.13278195488721803</v>
      </c>
      <c r="X48" s="118">
        <f t="shared" si="4"/>
        <v>0.19894736842105262</v>
      </c>
      <c r="Y48" s="118">
        <f t="shared" si="4"/>
        <v>0.24627737226277371</v>
      </c>
      <c r="Z48" s="78">
        <f t="shared" ref="Z48:Z62" si="5">IF(AA$47,$U31,"")</f>
        <v>0.15</v>
      </c>
      <c r="AA48" s="118">
        <f t="shared" ref="AA48:AC60" si="6">IF($AA$47,AA31,"")</f>
        <v>0.13993890675241155</v>
      </c>
      <c r="AB48" s="118">
        <f t="shared" si="6"/>
        <v>0.13827272727272727</v>
      </c>
      <c r="AC48" s="118">
        <f t="shared" si="6"/>
        <v>0.13613966480446926</v>
      </c>
      <c r="AD48" s="78" t="str">
        <f t="shared" ref="AD48:AD62" si="7">IF(AE$47,$U31,"")</f>
        <v/>
      </c>
      <c r="AE48" s="146" t="str">
        <f t="shared" ref="AE48:AG60" si="8">IF($AE$47,AE31,"")</f>
        <v/>
      </c>
      <c r="AF48" s="146" t="str">
        <f t="shared" si="8"/>
        <v/>
      </c>
      <c r="AG48" s="146" t="str">
        <f t="shared" si="8"/>
        <v/>
      </c>
    </row>
    <row r="49" spans="21:33" x14ac:dyDescent="0.2">
      <c r="U49" s="78">
        <f t="shared" si="3"/>
        <v>0.2</v>
      </c>
      <c r="W49" s="118">
        <f t="shared" si="4"/>
        <v>0.14947368421052631</v>
      </c>
      <c r="X49" s="118">
        <f t="shared" si="4"/>
        <v>0.21263157894736845</v>
      </c>
      <c r="Y49" s="118">
        <f t="shared" si="4"/>
        <v>0.25781021897810219</v>
      </c>
      <c r="Z49" s="78">
        <f t="shared" si="5"/>
        <v>0.2</v>
      </c>
      <c r="AA49" s="118">
        <f t="shared" si="6"/>
        <v>0.18258520900321543</v>
      </c>
      <c r="AB49" s="118">
        <f t="shared" si="6"/>
        <v>0.18036363636363636</v>
      </c>
      <c r="AC49" s="118">
        <f t="shared" si="6"/>
        <v>0.17751955307262568</v>
      </c>
      <c r="AD49" s="78" t="str">
        <f t="shared" si="7"/>
        <v/>
      </c>
      <c r="AE49" s="146" t="str">
        <f t="shared" si="8"/>
        <v/>
      </c>
      <c r="AF49" s="146" t="str">
        <f t="shared" si="8"/>
        <v/>
      </c>
      <c r="AG49" s="146" t="str">
        <f t="shared" si="8"/>
        <v/>
      </c>
    </row>
    <row r="50" spans="21:33" x14ac:dyDescent="0.2">
      <c r="U50" s="78">
        <f t="shared" si="3"/>
        <v>0.25</v>
      </c>
      <c r="W50" s="118">
        <f t="shared" si="4"/>
        <v>0.16616541353383457</v>
      </c>
      <c r="X50" s="118">
        <f t="shared" si="4"/>
        <v>0.22631578947368422</v>
      </c>
      <c r="Y50" s="118">
        <f t="shared" si="4"/>
        <v>0.26934306569343064</v>
      </c>
      <c r="Z50" s="78">
        <f t="shared" si="5"/>
        <v>0.25</v>
      </c>
      <c r="AA50" s="118">
        <f t="shared" si="6"/>
        <v>0.2232315112540193</v>
      </c>
      <c r="AB50" s="118">
        <f t="shared" si="6"/>
        <v>0.22045454545454546</v>
      </c>
      <c r="AC50" s="118">
        <f t="shared" si="6"/>
        <v>0.21689944134078212</v>
      </c>
      <c r="AD50" s="78" t="str">
        <f t="shared" si="7"/>
        <v/>
      </c>
      <c r="AE50" s="146" t="str">
        <f t="shared" si="8"/>
        <v/>
      </c>
      <c r="AF50" s="146" t="str">
        <f t="shared" si="8"/>
        <v/>
      </c>
      <c r="AG50" s="146" t="str">
        <f t="shared" si="8"/>
        <v/>
      </c>
    </row>
    <row r="51" spans="21:33" x14ac:dyDescent="0.2">
      <c r="U51" s="78">
        <f t="shared" si="3"/>
        <v>0.3</v>
      </c>
      <c r="W51" s="118">
        <f t="shared" si="4"/>
        <v>0.18285714285714283</v>
      </c>
      <c r="X51" s="118">
        <f t="shared" si="4"/>
        <v>0.24</v>
      </c>
      <c r="Y51" s="118">
        <f t="shared" si="4"/>
        <v>0.28087591240875909</v>
      </c>
      <c r="Z51" s="78">
        <f t="shared" si="5"/>
        <v>0.3</v>
      </c>
      <c r="AA51" s="118">
        <f t="shared" si="6"/>
        <v>0.26187781350482314</v>
      </c>
      <c r="AB51" s="118">
        <f t="shared" si="6"/>
        <v>0.25854545454545452</v>
      </c>
      <c r="AC51" s="118">
        <f t="shared" si="6"/>
        <v>0.25427932960893851</v>
      </c>
      <c r="AD51" s="78" t="str">
        <f t="shared" si="7"/>
        <v/>
      </c>
      <c r="AE51" s="146" t="str">
        <f t="shared" si="8"/>
        <v/>
      </c>
      <c r="AF51" s="146" t="str">
        <f t="shared" si="8"/>
        <v/>
      </c>
      <c r="AG51" s="146" t="str">
        <f t="shared" si="8"/>
        <v/>
      </c>
    </row>
    <row r="52" spans="21:33" x14ac:dyDescent="0.2">
      <c r="U52" s="78">
        <f t="shared" si="3"/>
        <v>0.35</v>
      </c>
      <c r="W52" s="118">
        <f t="shared" si="4"/>
        <v>0.19954887218045109</v>
      </c>
      <c r="X52" s="118">
        <f t="shared" si="4"/>
        <v>0.25368421052631573</v>
      </c>
      <c r="Y52" s="118">
        <f t="shared" si="4"/>
        <v>0.29240875912408759</v>
      </c>
      <c r="Z52" s="78">
        <f t="shared" si="5"/>
        <v>0.35</v>
      </c>
      <c r="AA52" s="118">
        <f t="shared" si="6"/>
        <v>0.29852411575562698</v>
      </c>
      <c r="AB52" s="118">
        <f t="shared" si="6"/>
        <v>0.29463636363636359</v>
      </c>
      <c r="AC52" s="118">
        <f t="shared" si="6"/>
        <v>0.28965921787709492</v>
      </c>
      <c r="AD52" s="78" t="str">
        <f t="shared" si="7"/>
        <v/>
      </c>
      <c r="AE52" s="146" t="str">
        <f t="shared" si="8"/>
        <v/>
      </c>
      <c r="AF52" s="146" t="str">
        <f t="shared" si="8"/>
        <v/>
      </c>
      <c r="AG52" s="146" t="str">
        <f t="shared" si="8"/>
        <v/>
      </c>
    </row>
    <row r="53" spans="21:33" x14ac:dyDescent="0.2">
      <c r="U53" s="78">
        <f t="shared" si="3"/>
        <v>0.4</v>
      </c>
      <c r="W53" s="118">
        <f t="shared" si="4"/>
        <v>0.2162406015037594</v>
      </c>
      <c r="X53" s="118">
        <f t="shared" si="4"/>
        <v>0.26736842105263159</v>
      </c>
      <c r="Y53" s="118">
        <f t="shared" si="4"/>
        <v>0.3039416058394161</v>
      </c>
      <c r="Z53" s="78">
        <f t="shared" si="5"/>
        <v>0.4</v>
      </c>
      <c r="AA53" s="118">
        <f t="shared" si="6"/>
        <v>0.33317041800643088</v>
      </c>
      <c r="AB53" s="118">
        <f t="shared" si="6"/>
        <v>0.32872727272727276</v>
      </c>
      <c r="AC53" s="118">
        <f t="shared" si="6"/>
        <v>0.32303910614525139</v>
      </c>
      <c r="AD53" s="78" t="str">
        <f t="shared" si="7"/>
        <v/>
      </c>
      <c r="AE53" s="146" t="str">
        <f t="shared" si="8"/>
        <v/>
      </c>
      <c r="AF53" s="146" t="str">
        <f t="shared" si="8"/>
        <v/>
      </c>
      <c r="AG53" s="146" t="str">
        <f t="shared" si="8"/>
        <v/>
      </c>
    </row>
    <row r="54" spans="21:33" x14ac:dyDescent="0.2">
      <c r="U54" s="78">
        <f t="shared" si="3"/>
        <v>0.45</v>
      </c>
      <c r="W54" s="118">
        <f t="shared" si="4"/>
        <v>0.23293233082706769</v>
      </c>
      <c r="X54" s="118">
        <f t="shared" si="4"/>
        <v>0.28105263157894739</v>
      </c>
      <c r="Y54" s="118">
        <f t="shared" si="4"/>
        <v>0.31547445255474454</v>
      </c>
      <c r="Z54" s="78">
        <f t="shared" si="5"/>
        <v>0.45</v>
      </c>
      <c r="AA54" s="118">
        <f t="shared" si="6"/>
        <v>0.36581672025723472</v>
      </c>
      <c r="AB54" s="118">
        <f t="shared" si="6"/>
        <v>0.36081818181818182</v>
      </c>
      <c r="AC54" s="118">
        <f t="shared" si="6"/>
        <v>0.3544189944134078</v>
      </c>
      <c r="AD54" s="78" t="str">
        <f t="shared" si="7"/>
        <v/>
      </c>
      <c r="AE54" s="146" t="str">
        <f t="shared" si="8"/>
        <v/>
      </c>
      <c r="AF54" s="146" t="str">
        <f t="shared" si="8"/>
        <v/>
      </c>
      <c r="AG54" s="146" t="str">
        <f t="shared" si="8"/>
        <v/>
      </c>
    </row>
    <row r="55" spans="21:33" x14ac:dyDescent="0.2">
      <c r="U55" s="78">
        <f t="shared" si="3"/>
        <v>0.5</v>
      </c>
      <c r="W55" s="118">
        <f t="shared" si="4"/>
        <v>0.24962406015037594</v>
      </c>
      <c r="X55" s="118">
        <f t="shared" si="4"/>
        <v>0.29473684210526319</v>
      </c>
      <c r="Y55" s="118">
        <f t="shared" si="4"/>
        <v>0.32700729927007299</v>
      </c>
      <c r="Z55" s="78">
        <f t="shared" si="5"/>
        <v>0.5</v>
      </c>
      <c r="AA55" s="118">
        <f t="shared" si="6"/>
        <v>0.39646302250803861</v>
      </c>
      <c r="AB55" s="118">
        <f t="shared" si="6"/>
        <v>0.39090909090909093</v>
      </c>
      <c r="AC55" s="118">
        <f t="shared" si="6"/>
        <v>0.38379888268156426</v>
      </c>
      <c r="AD55" s="78" t="str">
        <f t="shared" si="7"/>
        <v/>
      </c>
      <c r="AE55" s="146" t="str">
        <f t="shared" si="8"/>
        <v/>
      </c>
      <c r="AF55" s="146" t="str">
        <f t="shared" si="8"/>
        <v/>
      </c>
      <c r="AG55" s="146" t="str">
        <f t="shared" si="8"/>
        <v/>
      </c>
    </row>
    <row r="56" spans="21:33" x14ac:dyDescent="0.2">
      <c r="U56" s="78">
        <f t="shared" si="3"/>
        <v>0.55000000000000004</v>
      </c>
      <c r="W56" s="118">
        <f t="shared" si="4"/>
        <v>0.26631578947368423</v>
      </c>
      <c r="X56" s="118">
        <f t="shared" si="4"/>
        <v>0.30842105263157898</v>
      </c>
      <c r="Y56" s="118">
        <f t="shared" si="4"/>
        <v>0.33854014598540144</v>
      </c>
      <c r="Z56" s="78">
        <f t="shared" si="5"/>
        <v>0.55000000000000004</v>
      </c>
      <c r="AA56" s="118">
        <f t="shared" si="6"/>
        <v>0.4251093247588425</v>
      </c>
      <c r="AB56" s="118">
        <f t="shared" si="6"/>
        <v>0.41900000000000004</v>
      </c>
      <c r="AC56" s="118">
        <f t="shared" si="6"/>
        <v>0.41117877094972072</v>
      </c>
      <c r="AD56" s="78" t="str">
        <f t="shared" si="7"/>
        <v/>
      </c>
      <c r="AE56" s="146" t="str">
        <f t="shared" si="8"/>
        <v/>
      </c>
      <c r="AF56" s="146" t="str">
        <f t="shared" si="8"/>
        <v/>
      </c>
      <c r="AG56" s="146" t="str">
        <f t="shared" si="8"/>
        <v/>
      </c>
    </row>
    <row r="57" spans="21:33" x14ac:dyDescent="0.2">
      <c r="U57" s="78">
        <f t="shared" si="3"/>
        <v>0.6</v>
      </c>
      <c r="W57" s="118">
        <f t="shared" si="4"/>
        <v>0.28300751879699249</v>
      </c>
      <c r="X57" s="118">
        <f t="shared" si="4"/>
        <v>0.32210526315789473</v>
      </c>
      <c r="Y57" s="118">
        <f t="shared" si="4"/>
        <v>0.35007299270072995</v>
      </c>
      <c r="Z57" s="78">
        <f t="shared" si="5"/>
        <v>0.6</v>
      </c>
      <c r="AA57" s="118">
        <f t="shared" si="6"/>
        <v>0.45175562700964628</v>
      </c>
      <c r="AB57" s="118">
        <f t="shared" si="6"/>
        <v>0.44509090909090909</v>
      </c>
      <c r="AC57" s="118">
        <f t="shared" si="6"/>
        <v>0.43655865921787707</v>
      </c>
      <c r="AD57" s="78" t="str">
        <f t="shared" si="7"/>
        <v/>
      </c>
      <c r="AE57" s="146" t="str">
        <f t="shared" si="8"/>
        <v/>
      </c>
      <c r="AF57" s="146" t="str">
        <f t="shared" si="8"/>
        <v/>
      </c>
      <c r="AG57" s="146" t="str">
        <f t="shared" si="8"/>
        <v/>
      </c>
    </row>
    <row r="58" spans="21:33" x14ac:dyDescent="0.2">
      <c r="U58" s="78">
        <f t="shared" si="3"/>
        <v>0.65</v>
      </c>
      <c r="W58" s="118">
        <f t="shared" si="4"/>
        <v>0.29969924812030074</v>
      </c>
      <c r="X58" s="118">
        <f t="shared" si="4"/>
        <v>0.33578947368421053</v>
      </c>
      <c r="Y58" s="118">
        <f t="shared" si="4"/>
        <v>0.36160583941605839</v>
      </c>
      <c r="Z58" s="78">
        <f t="shared" si="5"/>
        <v>0.65</v>
      </c>
      <c r="AA58" s="118">
        <f t="shared" si="6"/>
        <v>0.47640192926045016</v>
      </c>
      <c r="AB58" s="118">
        <f t="shared" si="6"/>
        <v>0.4691818181818182</v>
      </c>
      <c r="AC58" s="118">
        <f t="shared" si="6"/>
        <v>0.45993854748603352</v>
      </c>
      <c r="AD58" s="78" t="str">
        <f t="shared" si="7"/>
        <v/>
      </c>
      <c r="AE58" s="146" t="str">
        <f t="shared" si="8"/>
        <v/>
      </c>
      <c r="AF58" s="146" t="str">
        <f t="shared" si="8"/>
        <v/>
      </c>
      <c r="AG58" s="146" t="str">
        <f t="shared" si="8"/>
        <v/>
      </c>
    </row>
    <row r="59" spans="21:33" x14ac:dyDescent="0.2">
      <c r="U59" s="78">
        <f t="shared" si="3"/>
        <v>0.7</v>
      </c>
      <c r="W59" s="118">
        <f t="shared" si="4"/>
        <v>0.316390977443609</v>
      </c>
      <c r="X59" s="118">
        <f t="shared" si="4"/>
        <v>0.34947368421052627</v>
      </c>
      <c r="Y59" s="118">
        <f t="shared" si="4"/>
        <v>0.37313868613138679</v>
      </c>
      <c r="Z59" s="78">
        <f t="shared" si="5"/>
        <v>0.7</v>
      </c>
      <c r="AA59" s="118">
        <f t="shared" si="6"/>
        <v>0.49904823151125399</v>
      </c>
      <c r="AB59" s="118">
        <f t="shared" si="6"/>
        <v>0.49127272727272719</v>
      </c>
      <c r="AC59" s="118">
        <f t="shared" si="6"/>
        <v>0.48131843575418987</v>
      </c>
      <c r="AD59" s="78" t="str">
        <f t="shared" si="7"/>
        <v/>
      </c>
      <c r="AE59" s="146" t="str">
        <f t="shared" si="8"/>
        <v/>
      </c>
      <c r="AF59" s="146" t="str">
        <f t="shared" si="8"/>
        <v/>
      </c>
      <c r="AG59" s="146" t="str">
        <f t="shared" si="8"/>
        <v/>
      </c>
    </row>
    <row r="60" spans="21:33" x14ac:dyDescent="0.2">
      <c r="U60" s="78">
        <f t="shared" si="3"/>
        <v>0.75</v>
      </c>
      <c r="W60" s="118">
        <f t="shared" si="4"/>
        <v>0.33308270676691731</v>
      </c>
      <c r="X60" s="118">
        <f t="shared" si="4"/>
        <v>0.36315789473684212</v>
      </c>
      <c r="Y60" s="118">
        <f t="shared" si="4"/>
        <v>0.3846715328467154</v>
      </c>
      <c r="Z60" s="78">
        <f t="shared" si="5"/>
        <v>0.75</v>
      </c>
      <c r="AA60" s="118">
        <f t="shared" si="6"/>
        <v>0.51969453376205788</v>
      </c>
      <c r="AB60" s="118">
        <f t="shared" si="6"/>
        <v>0.51136363636363635</v>
      </c>
      <c r="AC60" s="118">
        <f t="shared" si="6"/>
        <v>0.50069832402234637</v>
      </c>
      <c r="AD60" s="78" t="str">
        <f t="shared" si="7"/>
        <v/>
      </c>
      <c r="AE60" s="146" t="str">
        <f t="shared" si="8"/>
        <v/>
      </c>
      <c r="AF60" s="146" t="str">
        <f t="shared" si="8"/>
        <v/>
      </c>
      <c r="AG60" s="146" t="str">
        <f t="shared" si="8"/>
        <v/>
      </c>
    </row>
    <row r="61" spans="21:33" x14ac:dyDescent="0.2">
      <c r="U61" s="78">
        <f t="shared" si="3"/>
        <v>0.8</v>
      </c>
      <c r="W61" s="118">
        <f t="shared" ref="W61:Y62" si="9">IF($W$47,W44,"")</f>
        <v>0.34977443609022563</v>
      </c>
      <c r="X61" s="118">
        <f t="shared" si="9"/>
        <v>0.37684210526315792</v>
      </c>
      <c r="Y61" s="118">
        <f t="shared" si="9"/>
        <v>0.39620437956204385</v>
      </c>
      <c r="Z61" s="78">
        <f t="shared" si="5"/>
        <v>0.8</v>
      </c>
      <c r="AA61" s="118">
        <f t="shared" ref="AA61:AC62" si="10">IF($AA$47,AA44,"")</f>
        <v>0.53834083601286176</v>
      </c>
      <c r="AB61" s="118">
        <f t="shared" si="10"/>
        <v>0.5294545454545454</v>
      </c>
      <c r="AC61" s="118">
        <f t="shared" si="10"/>
        <v>0.51807821229050277</v>
      </c>
      <c r="AD61" s="78" t="str">
        <f t="shared" si="7"/>
        <v/>
      </c>
      <c r="AE61" s="146" t="str">
        <f t="shared" ref="AE61:AG62" si="11">IF($AE$47,AE44,"")</f>
        <v/>
      </c>
      <c r="AF61" s="146" t="str">
        <f t="shared" si="11"/>
        <v/>
      </c>
      <c r="AG61" s="146" t="str">
        <f t="shared" si="11"/>
        <v/>
      </c>
    </row>
    <row r="62" spans="21:33" x14ac:dyDescent="0.2">
      <c r="U62" s="78">
        <f t="shared" si="3"/>
        <v>0.85</v>
      </c>
      <c r="W62" s="118">
        <f t="shared" si="9"/>
        <v>0.36646616541353383</v>
      </c>
      <c r="X62" s="118">
        <f t="shared" si="9"/>
        <v>0.39052631578947372</v>
      </c>
      <c r="Y62" s="118">
        <f t="shared" si="9"/>
        <v>0.40773722627737224</v>
      </c>
      <c r="Z62" s="78">
        <f t="shared" si="5"/>
        <v>0.85</v>
      </c>
      <c r="AA62" s="118">
        <f t="shared" si="10"/>
        <v>0.55498713826366552</v>
      </c>
      <c r="AB62" s="118">
        <f t="shared" si="10"/>
        <v>0.54554545454545444</v>
      </c>
      <c r="AC62" s="118">
        <f t="shared" si="10"/>
        <v>0.53345810055865917</v>
      </c>
      <c r="AD62" s="78" t="str">
        <f t="shared" si="7"/>
        <v/>
      </c>
      <c r="AE62" s="146" t="str">
        <f t="shared" si="11"/>
        <v/>
      </c>
      <c r="AF62" s="146" t="str">
        <f t="shared" si="11"/>
        <v/>
      </c>
      <c r="AG62" s="146" t="str">
        <f t="shared" si="11"/>
        <v/>
      </c>
    </row>
  </sheetData>
  <sheetProtection algorithmName="SHA-512" hashValue="kcO4anT1znSjQAYGOSjcWQyT2978pvJ3dLv1gAgnAvnm45Q7XBTOcfwXi1RdL9lxphGNwESKIso0AY5ZnfsGtQ==" saltValue="O+gg1PeAe6we5FgOlEOv+w==" spinCount="100000" sheet="1" objects="1" scenarios="1"/>
  <mergeCells count="4">
    <mergeCell ref="C9:K9"/>
    <mergeCell ref="I11:K11"/>
    <mergeCell ref="H12:J13"/>
    <mergeCell ref="C10:K10"/>
  </mergeCells>
  <phoneticPr fontId="0" type="noConversion"/>
  <hyperlinks>
    <hyperlink ref="H12" location="Blind" display="(see Worksheet &quot;Blinds&quot;)" xr:uid="{00000000-0004-0000-0700-000000000000}"/>
    <hyperlink ref="H12:J13" location="'Solar prot device - data'!A1" display="(See sheet &quot;Solar prot device - data&quot;)" xr:uid="{00000000-0004-0000-0700-000001000000}"/>
  </hyperlinks>
  <pageMargins left="0.43307086614173229" right="0.74803149606299213" top="0.62992125984251968" bottom="0.98425196850393704" header="0.51181102362204722" footer="0.51181102362204722"/>
  <pageSetup paperSize="9" scale="84" orientation="portrait" r:id="rId1"/>
  <headerFooter alignWithMargins="0">
    <oddFooter>&amp;LEN 13363-1&amp;R&amp;P</oddFooter>
  </headerFooter>
  <drawing r:id="rId2"/>
  <legacyDrawing r:id="rId3"/>
  <controls>
    <mc:AlternateContent xmlns:mc="http://schemas.openxmlformats.org/markup-compatibility/2006">
      <mc:Choice Requires="x14">
        <control shapeId="1029" r:id="rId4" name="ComboBox1">
          <controlPr locked="0" defaultSize="0" autoLine="0" linkedCell="C13" listFillRange="'Solar prot device - data'!D27:E126" r:id="rId5">
            <anchor moveWithCells="1">
              <from>
                <xdr:col>2</xdr:col>
                <xdr:colOff>9525</xdr:colOff>
                <xdr:row>11</xdr:row>
                <xdr:rowOff>85725</xdr:rowOff>
              </from>
              <to>
                <xdr:col>6</xdr:col>
                <xdr:colOff>409575</xdr:colOff>
                <xdr:row>12</xdr:row>
                <xdr:rowOff>152400</xdr:rowOff>
              </to>
            </anchor>
          </controlPr>
        </control>
      </mc:Choice>
      <mc:Fallback>
        <control shapeId="1029" r:id="rId4" name="ComboBox1"/>
      </mc:Fallback>
    </mc:AlternateContent>
    <mc:AlternateContent xmlns:mc="http://schemas.openxmlformats.org/markup-compatibility/2006">
      <mc:Choice Requires="x14">
        <control shapeId="1037" r:id="rId6" name="CheckBox1">
          <controlPr locked="0" defaultSize="0" autoLine="0" linkedCell="AA47" r:id="rId7">
            <anchor moveWithCells="1">
              <from>
                <xdr:col>6</xdr:col>
                <xdr:colOff>466725</xdr:colOff>
                <xdr:row>21</xdr:row>
                <xdr:rowOff>9525</xdr:rowOff>
              </from>
              <to>
                <xdr:col>6</xdr:col>
                <xdr:colOff>647700</xdr:colOff>
                <xdr:row>22</xdr:row>
                <xdr:rowOff>0</xdr:rowOff>
              </to>
            </anchor>
          </controlPr>
        </control>
      </mc:Choice>
      <mc:Fallback>
        <control shapeId="1037" r:id="rId6" name="CheckBox1"/>
      </mc:Fallback>
    </mc:AlternateContent>
    <mc:AlternateContent xmlns:mc="http://schemas.openxmlformats.org/markup-compatibility/2006">
      <mc:Choice Requires="x14">
        <control shapeId="1038" r:id="rId8" name="CheckBox2">
          <controlPr locked="0" defaultSize="0" autoLine="0" linkedCell="W47" r:id="rId9">
            <anchor moveWithCells="1">
              <from>
                <xdr:col>6</xdr:col>
                <xdr:colOff>466725</xdr:colOff>
                <xdr:row>22</xdr:row>
                <xdr:rowOff>9525</xdr:rowOff>
              </from>
              <to>
                <xdr:col>6</xdr:col>
                <xdr:colOff>647700</xdr:colOff>
                <xdr:row>23</xdr:row>
                <xdr:rowOff>9525</xdr:rowOff>
              </to>
            </anchor>
          </controlPr>
        </control>
      </mc:Choice>
      <mc:Fallback>
        <control shapeId="1038" r:id="rId8" name="CheckBox2"/>
      </mc:Fallback>
    </mc:AlternateContent>
    <mc:AlternateContent xmlns:mc="http://schemas.openxmlformats.org/markup-compatibility/2006">
      <mc:Choice Requires="x14">
        <control shapeId="1039" r:id="rId10" name="CheckBox3">
          <controlPr locked="0" defaultSize="0" autoLine="0" linkedCell="AE47" r:id="rId11">
            <anchor moveWithCells="1">
              <from>
                <xdr:col>6</xdr:col>
                <xdr:colOff>466725</xdr:colOff>
                <xdr:row>23</xdr:row>
                <xdr:rowOff>9525</xdr:rowOff>
              </from>
              <to>
                <xdr:col>6</xdr:col>
                <xdr:colOff>647700</xdr:colOff>
                <xdr:row>24</xdr:row>
                <xdr:rowOff>9525</xdr:rowOff>
              </to>
            </anchor>
          </controlPr>
        </control>
      </mc:Choice>
      <mc:Fallback>
        <control shapeId="1039" r:id="rId10" name="CheckBox3"/>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9"/>
    <pageSetUpPr fitToPage="1"/>
  </sheetPr>
  <dimension ref="D1:BM129"/>
  <sheetViews>
    <sheetView showGridLines="0" showRowColHeaders="0" workbookViewId="0">
      <pane xSplit="11" ySplit="29" topLeftCell="L30" activePane="bottomRight" state="frozen"/>
      <selection pane="topRight" activeCell="K1" sqref="K1"/>
      <selection pane="bottomLeft" activeCell="A30" sqref="A30"/>
      <selection pane="bottomRight" activeCell="I15" sqref="I15"/>
    </sheetView>
  </sheetViews>
  <sheetFormatPr defaultRowHeight="12.75" x14ac:dyDescent="0.2"/>
  <cols>
    <col min="1" max="1" width="2.42578125" style="78" customWidth="1"/>
    <col min="2" max="2" width="1.7109375" style="78" customWidth="1"/>
    <col min="3" max="3" width="1.28515625" style="78" customWidth="1"/>
    <col min="4" max="4" width="5.42578125" style="78" customWidth="1"/>
    <col min="5" max="5" width="9.7109375" style="78" customWidth="1"/>
    <col min="6" max="6" width="9.28515625" style="78" customWidth="1"/>
    <col min="7" max="7" width="9" style="78" customWidth="1"/>
    <col min="8" max="8" width="6.28515625" style="78" customWidth="1"/>
    <col min="9" max="10" width="6.7109375" style="78" customWidth="1"/>
    <col min="11" max="11" width="6.85546875" style="78" customWidth="1"/>
    <col min="12" max="23" width="7.7109375" style="78" customWidth="1"/>
    <col min="24" max="24" width="2" style="78" customWidth="1"/>
    <col min="25" max="32" width="7.7109375" style="78" customWidth="1"/>
    <col min="33" max="33" width="2.140625" style="78" customWidth="1"/>
    <col min="34" max="57" width="7.7109375" style="78" customWidth="1"/>
    <col min="58" max="58" width="7.7109375" style="78" hidden="1" customWidth="1"/>
    <col min="59" max="59" width="2.28515625" style="78" hidden="1" customWidth="1"/>
    <col min="60" max="65" width="9.140625" style="78" hidden="1" customWidth="1"/>
    <col min="66" max="67" width="0" style="78" hidden="1" customWidth="1"/>
    <col min="68" max="16384" width="9.140625" style="78"/>
  </cols>
  <sheetData>
    <row r="1" spans="4:37" ht="0.95" customHeight="1" x14ac:dyDescent="0.2"/>
    <row r="2" spans="4:37" ht="0.95" customHeight="1" x14ac:dyDescent="0.2"/>
    <row r="3" spans="4:37" ht="0.95" customHeight="1" x14ac:dyDescent="0.2"/>
    <row r="4" spans="4:37" ht="0.95" customHeight="1" x14ac:dyDescent="0.2"/>
    <row r="5" spans="4:37" ht="0.95" customHeight="1" x14ac:dyDescent="0.2"/>
    <row r="6" spans="4:37" ht="0.95" customHeight="1" x14ac:dyDescent="0.2"/>
    <row r="7" spans="4:37" ht="0.95" customHeight="1" x14ac:dyDescent="0.2"/>
    <row r="8" spans="4:37" ht="19.5" customHeight="1" x14ac:dyDescent="0.2"/>
    <row r="9" spans="4:37" ht="63.75" customHeight="1" x14ac:dyDescent="0.2">
      <c r="D9" s="380" t="s">
        <v>204</v>
      </c>
      <c r="E9" s="381"/>
      <c r="F9" s="381"/>
      <c r="G9" s="381"/>
      <c r="H9" s="381"/>
      <c r="I9" s="381"/>
      <c r="J9" s="381"/>
      <c r="K9" s="381"/>
      <c r="L9" s="381"/>
      <c r="M9" s="381"/>
      <c r="N9" s="381"/>
      <c r="O9" s="381"/>
      <c r="P9" s="361"/>
      <c r="Q9" s="361"/>
      <c r="R9" s="361"/>
    </row>
    <row r="10" spans="4:37" ht="13.5" customHeight="1" x14ac:dyDescent="0.2">
      <c r="D10" s="79"/>
    </row>
    <row r="11" spans="4:37" ht="12.75" customHeight="1" x14ac:dyDescent="0.25">
      <c r="D11" s="93" t="s">
        <v>162</v>
      </c>
      <c r="E11" s="80"/>
      <c r="F11" s="80"/>
      <c r="G11" s="80"/>
      <c r="H11" s="80"/>
      <c r="I11" s="80"/>
      <c r="J11" s="80"/>
      <c r="K11" s="80"/>
      <c r="L11" s="80"/>
      <c r="M11" s="80"/>
      <c r="N11" s="80"/>
      <c r="Y11" s="80"/>
      <c r="Z11" s="80"/>
      <c r="AA11" s="80"/>
      <c r="AH11" s="80"/>
      <c r="AI11" s="80"/>
      <c r="AJ11" s="80"/>
    </row>
    <row r="12" spans="4:37" ht="14.25" customHeight="1" x14ac:dyDescent="0.2">
      <c r="D12" s="80"/>
      <c r="E12" s="80"/>
      <c r="F12" s="80"/>
      <c r="G12" s="80"/>
      <c r="H12" s="80"/>
      <c r="I12" s="80"/>
      <c r="J12" s="80"/>
      <c r="K12" s="80"/>
      <c r="L12" s="80"/>
      <c r="M12" s="80"/>
      <c r="N12" s="80"/>
      <c r="Y12" s="80"/>
      <c r="Z12" s="80"/>
      <c r="AA12" s="80"/>
      <c r="AH12" s="80"/>
      <c r="AI12" s="80"/>
      <c r="AJ12" s="80"/>
    </row>
    <row r="13" spans="4:37" ht="12.75" customHeight="1" x14ac:dyDescent="0.2">
      <c r="D13" s="209" t="s">
        <v>155</v>
      </c>
      <c r="E13" s="209"/>
      <c r="F13" s="209"/>
      <c r="G13" s="209"/>
      <c r="H13" s="209"/>
      <c r="I13" s="209"/>
      <c r="J13" s="209"/>
      <c r="K13" s="209"/>
      <c r="L13" s="209"/>
      <c r="M13" s="209"/>
      <c r="N13" s="209"/>
      <c r="O13" s="209"/>
      <c r="Y13" s="209"/>
      <c r="Z13" s="209"/>
      <c r="AA13" s="209"/>
      <c r="AB13" s="209"/>
      <c r="AH13" s="209"/>
      <c r="AI13" s="209"/>
      <c r="AJ13" s="209"/>
      <c r="AK13" s="209"/>
    </row>
    <row r="14" spans="4:37" ht="3.75" customHeight="1" x14ac:dyDescent="0.2">
      <c r="D14" s="209"/>
      <c r="E14" s="209"/>
      <c r="F14" s="209"/>
      <c r="G14" s="209"/>
      <c r="H14" s="209"/>
      <c r="I14" s="209"/>
      <c r="J14" s="209"/>
      <c r="K14" s="209"/>
      <c r="L14" s="209"/>
      <c r="M14" s="209"/>
      <c r="N14" s="209"/>
      <c r="O14" s="209"/>
      <c r="Y14" s="209"/>
      <c r="Z14" s="209"/>
      <c r="AA14" s="209"/>
      <c r="AB14" s="209"/>
      <c r="AH14" s="209"/>
      <c r="AI14" s="209"/>
      <c r="AJ14" s="209"/>
      <c r="AK14" s="209"/>
    </row>
    <row r="15" spans="4:37" ht="13.5" customHeight="1" x14ac:dyDescent="0.2">
      <c r="D15" s="209" t="s">
        <v>156</v>
      </c>
      <c r="E15" s="209"/>
      <c r="F15" s="209"/>
      <c r="G15" s="209"/>
      <c r="H15" s="209"/>
      <c r="I15" s="209"/>
      <c r="J15" s="209"/>
      <c r="K15" s="209"/>
      <c r="L15" s="209"/>
      <c r="M15" s="209"/>
      <c r="N15" s="209"/>
      <c r="O15" s="209"/>
      <c r="Y15" s="209"/>
      <c r="Z15" s="209"/>
      <c r="AA15" s="209"/>
      <c r="AB15" s="209"/>
      <c r="AH15" s="209"/>
      <c r="AI15" s="209"/>
      <c r="AJ15" s="209"/>
      <c r="AK15" s="209"/>
    </row>
    <row r="16" spans="4:37" ht="14.25" customHeight="1" x14ac:dyDescent="0.2">
      <c r="D16" s="209" t="s">
        <v>144</v>
      </c>
      <c r="E16" s="209"/>
      <c r="F16" s="209"/>
      <c r="G16" s="209"/>
      <c r="H16" s="209"/>
      <c r="I16" s="209"/>
      <c r="J16" s="209"/>
      <c r="K16" s="209"/>
      <c r="L16" s="209"/>
      <c r="M16" s="209"/>
      <c r="N16" s="209"/>
      <c r="O16" s="209"/>
      <c r="Y16" s="209"/>
      <c r="Z16" s="209"/>
      <c r="AA16" s="209"/>
      <c r="AB16" s="209"/>
      <c r="AH16" s="209"/>
      <c r="AI16" s="209"/>
      <c r="AJ16" s="209"/>
      <c r="AK16" s="209"/>
    </row>
    <row r="17" spans="4:64" ht="12.75" customHeight="1" x14ac:dyDescent="0.2">
      <c r="D17" s="209" t="s">
        <v>145</v>
      </c>
      <c r="E17" s="209"/>
      <c r="F17" s="209"/>
      <c r="G17" s="209"/>
      <c r="H17" s="209"/>
      <c r="I17" s="209"/>
      <c r="J17" s="209"/>
      <c r="K17" s="209"/>
      <c r="L17" s="209"/>
      <c r="M17" s="209"/>
      <c r="N17" s="209"/>
      <c r="O17" s="209"/>
      <c r="Y17" s="209"/>
      <c r="Z17" s="209"/>
      <c r="AA17" s="209"/>
      <c r="AB17" s="209"/>
      <c r="AH17" s="209"/>
      <c r="AI17" s="209"/>
      <c r="AJ17" s="209"/>
      <c r="AK17" s="209"/>
    </row>
    <row r="18" spans="4:64" ht="13.5" customHeight="1" x14ac:dyDescent="0.2">
      <c r="D18" s="209" t="s">
        <v>146</v>
      </c>
      <c r="E18" s="209"/>
      <c r="F18" s="209"/>
      <c r="G18" s="209"/>
      <c r="H18" s="209"/>
      <c r="I18" s="209"/>
      <c r="J18" s="209"/>
      <c r="K18" s="209"/>
      <c r="L18" s="209"/>
      <c r="M18" s="209"/>
      <c r="N18" s="209"/>
      <c r="O18" s="209"/>
      <c r="Y18" s="209"/>
      <c r="Z18" s="209"/>
      <c r="AA18" s="209"/>
      <c r="AB18" s="209"/>
      <c r="AH18" s="209"/>
      <c r="AI18" s="209"/>
      <c r="AJ18" s="209"/>
      <c r="AK18" s="209"/>
    </row>
    <row r="19" spans="4:64" ht="12.75" customHeight="1" thickBot="1" x14ac:dyDescent="0.25">
      <c r="D19" s="80"/>
      <c r="E19" s="80"/>
      <c r="F19" s="80"/>
      <c r="G19" s="80"/>
      <c r="H19" s="80"/>
      <c r="I19" s="80"/>
      <c r="J19" s="80"/>
      <c r="K19" s="80"/>
      <c r="L19" s="80"/>
      <c r="M19" s="80"/>
      <c r="N19" s="80"/>
      <c r="Y19" s="80"/>
      <c r="Z19" s="80"/>
      <c r="AA19" s="80"/>
      <c r="AH19" s="80"/>
      <c r="AI19" s="80"/>
      <c r="AJ19" s="80"/>
    </row>
    <row r="20" spans="4:64" ht="12.75" customHeight="1" thickBot="1" x14ac:dyDescent="0.3">
      <c r="D20" s="80"/>
      <c r="E20" s="205"/>
      <c r="F20" s="206" t="s">
        <v>152</v>
      </c>
      <c r="G20" s="256" t="s">
        <v>153</v>
      </c>
      <c r="H20" s="257" t="s">
        <v>99</v>
      </c>
      <c r="I20" s="257" t="s">
        <v>23</v>
      </c>
      <c r="J20" s="258" t="s">
        <v>183</v>
      </c>
      <c r="K20" s="80"/>
      <c r="L20" s="80"/>
      <c r="M20" s="80"/>
      <c r="N20" s="80"/>
      <c r="Y20" s="80"/>
      <c r="Z20" s="80"/>
      <c r="AA20" s="80"/>
      <c r="AH20" s="80"/>
      <c r="AI20" s="80"/>
      <c r="AJ20" s="80"/>
    </row>
    <row r="21" spans="4:64" ht="12.75" customHeight="1" x14ac:dyDescent="0.2">
      <c r="D21" s="80"/>
      <c r="E21" s="201" t="s">
        <v>148</v>
      </c>
      <c r="F21" s="259">
        <v>5.8</v>
      </c>
      <c r="G21" s="260">
        <v>0.85</v>
      </c>
      <c r="H21" s="260">
        <v>0.83</v>
      </c>
      <c r="I21" s="260">
        <v>0.08</v>
      </c>
      <c r="J21" s="262">
        <v>0.08</v>
      </c>
      <c r="K21" s="80"/>
      <c r="L21" s="80"/>
      <c r="M21" s="80"/>
      <c r="N21" s="80"/>
      <c r="Y21" s="80"/>
      <c r="Z21" s="80"/>
      <c r="AA21" s="80"/>
      <c r="AH21" s="80"/>
      <c r="AI21" s="80"/>
      <c r="AJ21" s="80"/>
    </row>
    <row r="22" spans="4:64" ht="12.75" customHeight="1" x14ac:dyDescent="0.2">
      <c r="D22" s="80"/>
      <c r="E22" s="201" t="s">
        <v>149</v>
      </c>
      <c r="F22" s="207">
        <v>2.9</v>
      </c>
      <c r="G22" s="255">
        <v>0.76</v>
      </c>
      <c r="H22" s="255">
        <v>0.69</v>
      </c>
      <c r="I22" s="255">
        <v>0.14000000000000001</v>
      </c>
      <c r="J22" s="202">
        <v>0.14000000000000001</v>
      </c>
      <c r="K22" s="239"/>
      <c r="L22" s="239"/>
      <c r="M22" s="80"/>
      <c r="N22" s="80"/>
      <c r="Y22" s="239"/>
      <c r="Z22" s="80"/>
      <c r="AA22" s="80"/>
      <c r="AH22" s="239"/>
      <c r="AI22" s="80"/>
      <c r="AJ22" s="80"/>
    </row>
    <row r="23" spans="4:64" ht="12.75" customHeight="1" x14ac:dyDescent="0.2">
      <c r="D23" s="80"/>
      <c r="E23" s="201" t="s">
        <v>150</v>
      </c>
      <c r="F23" s="207">
        <v>1.2</v>
      </c>
      <c r="G23" s="255">
        <v>0.59</v>
      </c>
      <c r="H23" s="255">
        <v>0.49</v>
      </c>
      <c r="I23" s="255">
        <v>0.28999999999999998</v>
      </c>
      <c r="J23" s="202">
        <v>0.27</v>
      </c>
      <c r="K23" s="80"/>
      <c r="L23" s="80"/>
      <c r="M23" s="80"/>
      <c r="N23" s="80"/>
      <c r="Y23" s="80"/>
      <c r="Z23" s="80"/>
      <c r="AA23" s="80"/>
      <c r="AH23" s="80"/>
      <c r="AI23" s="80"/>
      <c r="AJ23" s="80"/>
    </row>
    <row r="24" spans="4:64" ht="12.75" customHeight="1" thickBot="1" x14ac:dyDescent="0.25">
      <c r="D24" s="80"/>
      <c r="E24" s="203" t="s">
        <v>151</v>
      </c>
      <c r="F24" s="208">
        <v>1.1000000000000001</v>
      </c>
      <c r="G24" s="261">
        <v>0.32</v>
      </c>
      <c r="H24" s="261">
        <v>0.27</v>
      </c>
      <c r="I24" s="261">
        <v>0.28999999999999998</v>
      </c>
      <c r="J24" s="204">
        <v>0.38</v>
      </c>
      <c r="K24" s="80"/>
      <c r="L24" s="80"/>
      <c r="M24" s="80"/>
      <c r="N24" s="80"/>
      <c r="Y24" s="80"/>
      <c r="Z24" s="80"/>
      <c r="AA24" s="80"/>
      <c r="AH24" s="80"/>
      <c r="AI24" s="80"/>
      <c r="AJ24" s="80"/>
    </row>
    <row r="25" spans="4:64" ht="13.5" customHeight="1" thickBot="1" x14ac:dyDescent="0.25">
      <c r="D25" s="385"/>
      <c r="E25" s="386"/>
      <c r="F25" s="386"/>
      <c r="G25" s="386"/>
      <c r="H25" s="386"/>
      <c r="I25" s="386"/>
      <c r="J25" s="386"/>
      <c r="K25" s="386"/>
      <c r="L25" s="386"/>
      <c r="M25" s="386"/>
      <c r="N25" s="386"/>
      <c r="O25" s="386"/>
      <c r="BH25" s="216"/>
      <c r="BI25" s="217" t="s">
        <v>148</v>
      </c>
      <c r="BJ25" s="226" t="s">
        <v>149</v>
      </c>
      <c r="BK25" s="217" t="s">
        <v>150</v>
      </c>
      <c r="BL25" s="227" t="s">
        <v>151</v>
      </c>
    </row>
    <row r="26" spans="4:64" ht="21" customHeight="1" thickBot="1" x14ac:dyDescent="0.3">
      <c r="E26" s="84"/>
      <c r="F26" s="84"/>
      <c r="G26" s="84"/>
      <c r="H26" s="253"/>
      <c r="I26" s="253"/>
      <c r="J26" s="253"/>
      <c r="K26" s="253"/>
      <c r="L26" s="407" t="s">
        <v>184</v>
      </c>
      <c r="M26" s="408"/>
      <c r="N26" s="408"/>
      <c r="O26" s="408"/>
      <c r="P26" s="408"/>
      <c r="Q26" s="408"/>
      <c r="R26" s="408"/>
      <c r="S26" s="408"/>
      <c r="T26" s="408"/>
      <c r="U26" s="408"/>
      <c r="V26" s="408"/>
      <c r="W26" s="409"/>
      <c r="Y26" s="410" t="s">
        <v>185</v>
      </c>
      <c r="Z26" s="411"/>
      <c r="AA26" s="411"/>
      <c r="AB26" s="411"/>
      <c r="AC26" s="411"/>
      <c r="AD26" s="411"/>
      <c r="AE26" s="411"/>
      <c r="AF26" s="412"/>
      <c r="AH26" s="410" t="s">
        <v>186</v>
      </c>
      <c r="AI26" s="411"/>
      <c r="AJ26" s="411"/>
      <c r="AK26" s="411"/>
      <c r="AL26" s="411"/>
      <c r="AM26" s="411"/>
      <c r="AN26" s="411"/>
      <c r="AO26" s="412"/>
      <c r="AQ26" s="407" t="s">
        <v>250</v>
      </c>
      <c r="AR26" s="408"/>
      <c r="AS26" s="408"/>
      <c r="AT26" s="408"/>
      <c r="AU26" s="408"/>
      <c r="AV26" s="408"/>
      <c r="AW26" s="408"/>
      <c r="AX26" s="408"/>
      <c r="AY26" s="408"/>
      <c r="AZ26" s="408"/>
      <c r="BA26" s="408"/>
      <c r="BB26" s="409"/>
      <c r="BH26" s="222" t="s">
        <v>5</v>
      </c>
      <c r="BI26" s="218">
        <f>F21</f>
        <v>5.8</v>
      </c>
      <c r="BJ26" s="109">
        <f>F22</f>
        <v>2.9</v>
      </c>
      <c r="BK26" s="218">
        <f>F23</f>
        <v>1.2</v>
      </c>
      <c r="BL26" s="87">
        <f>F24</f>
        <v>1.1000000000000001</v>
      </c>
    </row>
    <row r="27" spans="4:64" ht="13.5" thickBot="1" x14ac:dyDescent="0.25">
      <c r="D27" s="85"/>
      <c r="E27" s="86"/>
      <c r="F27" s="86"/>
      <c r="G27" s="86"/>
      <c r="H27" s="86"/>
      <c r="I27" s="86"/>
      <c r="J27" s="86"/>
      <c r="K27" s="86"/>
      <c r="L27" s="404" t="s">
        <v>147</v>
      </c>
      <c r="M27" s="405"/>
      <c r="N27" s="405"/>
      <c r="O27" s="406"/>
      <c r="P27" s="398" t="s">
        <v>154</v>
      </c>
      <c r="Q27" s="399"/>
      <c r="R27" s="399"/>
      <c r="S27" s="400"/>
      <c r="T27" s="401" t="s">
        <v>163</v>
      </c>
      <c r="U27" s="402"/>
      <c r="V27" s="402"/>
      <c r="W27" s="403"/>
      <c r="Y27" s="404" t="s">
        <v>147</v>
      </c>
      <c r="Z27" s="405"/>
      <c r="AA27" s="405"/>
      <c r="AB27" s="406"/>
      <c r="AC27" s="398" t="s">
        <v>154</v>
      </c>
      <c r="AD27" s="399"/>
      <c r="AE27" s="399"/>
      <c r="AF27" s="400"/>
      <c r="AH27" s="404" t="s">
        <v>147</v>
      </c>
      <c r="AI27" s="405"/>
      <c r="AJ27" s="405"/>
      <c r="AK27" s="406"/>
      <c r="AL27" s="398" t="s">
        <v>154</v>
      </c>
      <c r="AM27" s="399"/>
      <c r="AN27" s="399"/>
      <c r="AO27" s="400"/>
      <c r="AQ27" s="404" t="s">
        <v>147</v>
      </c>
      <c r="AR27" s="405"/>
      <c r="AS27" s="405"/>
      <c r="AT27" s="406"/>
      <c r="AU27" s="398" t="s">
        <v>154</v>
      </c>
      <c r="AV27" s="399"/>
      <c r="AW27" s="399"/>
      <c r="AX27" s="400"/>
      <c r="AY27" s="401" t="s">
        <v>163</v>
      </c>
      <c r="AZ27" s="402"/>
      <c r="BA27" s="402"/>
      <c r="BB27" s="403"/>
      <c r="BC27" s="272"/>
      <c r="BD27" s="272"/>
      <c r="BE27" s="272"/>
      <c r="BF27" s="272"/>
      <c r="BH27" s="225" t="s">
        <v>0</v>
      </c>
      <c r="BI27" s="218">
        <f>G21</f>
        <v>0.85</v>
      </c>
      <c r="BJ27" s="109">
        <f>G22</f>
        <v>0.76</v>
      </c>
      <c r="BK27" s="218">
        <f>G23</f>
        <v>0.59</v>
      </c>
      <c r="BL27" s="87">
        <f>G24</f>
        <v>0.32</v>
      </c>
    </row>
    <row r="28" spans="4:64" ht="13.5" customHeight="1" x14ac:dyDescent="0.25">
      <c r="D28" s="140" t="s">
        <v>30</v>
      </c>
      <c r="E28" s="387" t="s">
        <v>63</v>
      </c>
      <c r="F28" s="388"/>
      <c r="G28" s="389"/>
      <c r="H28" s="151" t="s">
        <v>27</v>
      </c>
      <c r="I28" s="152" t="s">
        <v>28</v>
      </c>
      <c r="J28" s="152" t="s">
        <v>172</v>
      </c>
      <c r="K28" s="228" t="s">
        <v>29</v>
      </c>
      <c r="L28" s="240" t="s">
        <v>171</v>
      </c>
      <c r="M28" s="244" t="s">
        <v>171</v>
      </c>
      <c r="N28" s="244" t="s">
        <v>171</v>
      </c>
      <c r="O28" s="245" t="s">
        <v>171</v>
      </c>
      <c r="P28" s="240" t="s">
        <v>171</v>
      </c>
      <c r="Q28" s="244" t="s">
        <v>171</v>
      </c>
      <c r="R28" s="244" t="s">
        <v>171</v>
      </c>
      <c r="S28" s="245" t="s">
        <v>171</v>
      </c>
      <c r="T28" s="240" t="s">
        <v>171</v>
      </c>
      <c r="U28" s="244" t="s">
        <v>171</v>
      </c>
      <c r="V28" s="244" t="s">
        <v>171</v>
      </c>
      <c r="W28" s="245" t="s">
        <v>171</v>
      </c>
      <c r="Y28" s="240" t="s">
        <v>171</v>
      </c>
      <c r="Z28" s="244" t="s">
        <v>171</v>
      </c>
      <c r="AA28" s="244" t="s">
        <v>171</v>
      </c>
      <c r="AB28" s="245" t="s">
        <v>171</v>
      </c>
      <c r="AC28" s="240" t="s">
        <v>171</v>
      </c>
      <c r="AD28" s="244" t="s">
        <v>171</v>
      </c>
      <c r="AE28" s="244" t="s">
        <v>171</v>
      </c>
      <c r="AF28" s="245" t="s">
        <v>171</v>
      </c>
      <c r="AH28" s="240" t="s">
        <v>171</v>
      </c>
      <c r="AI28" s="244" t="s">
        <v>171</v>
      </c>
      <c r="AJ28" s="244" t="s">
        <v>171</v>
      </c>
      <c r="AK28" s="245" t="s">
        <v>171</v>
      </c>
      <c r="AL28" s="240" t="s">
        <v>171</v>
      </c>
      <c r="AM28" s="244" t="s">
        <v>171</v>
      </c>
      <c r="AN28" s="244" t="s">
        <v>171</v>
      </c>
      <c r="AO28" s="245" t="s">
        <v>171</v>
      </c>
      <c r="AQ28" s="240" t="s">
        <v>171</v>
      </c>
      <c r="AR28" s="244" t="s">
        <v>171</v>
      </c>
      <c r="AS28" s="244" t="s">
        <v>171</v>
      </c>
      <c r="AT28" s="245" t="s">
        <v>171</v>
      </c>
      <c r="AU28" s="240" t="s">
        <v>171</v>
      </c>
      <c r="AV28" s="244" t="s">
        <v>171</v>
      </c>
      <c r="AW28" s="244" t="s">
        <v>171</v>
      </c>
      <c r="AX28" s="245" t="s">
        <v>171</v>
      </c>
      <c r="AY28" s="240" t="s">
        <v>171</v>
      </c>
      <c r="AZ28" s="244" t="s">
        <v>171</v>
      </c>
      <c r="BA28" s="244" t="s">
        <v>171</v>
      </c>
      <c r="BB28" s="245" t="s">
        <v>171</v>
      </c>
      <c r="BC28" s="273"/>
      <c r="BD28" s="273"/>
      <c r="BE28" s="273"/>
      <c r="BF28" s="273"/>
      <c r="BH28" s="222" t="s">
        <v>157</v>
      </c>
      <c r="BI28" s="219">
        <v>5</v>
      </c>
      <c r="BJ28" s="106">
        <v>5</v>
      </c>
      <c r="BK28" s="106">
        <v>5</v>
      </c>
      <c r="BL28" s="106">
        <v>5</v>
      </c>
    </row>
    <row r="29" spans="4:64" ht="13.5" thickBot="1" x14ac:dyDescent="0.25">
      <c r="D29" s="141" t="s">
        <v>35</v>
      </c>
      <c r="E29" s="390"/>
      <c r="F29" s="391"/>
      <c r="G29" s="392"/>
      <c r="H29" s="142"/>
      <c r="I29" s="143"/>
      <c r="J29" s="143"/>
      <c r="K29" s="229"/>
      <c r="L29" s="241" t="s">
        <v>148</v>
      </c>
      <c r="M29" s="242" t="s">
        <v>149</v>
      </c>
      <c r="N29" s="242" t="s">
        <v>150</v>
      </c>
      <c r="O29" s="243" t="s">
        <v>151</v>
      </c>
      <c r="P29" s="241" t="s">
        <v>148</v>
      </c>
      <c r="Q29" s="242" t="s">
        <v>149</v>
      </c>
      <c r="R29" s="242" t="s">
        <v>150</v>
      </c>
      <c r="S29" s="243" t="s">
        <v>151</v>
      </c>
      <c r="T29" s="241" t="s">
        <v>148</v>
      </c>
      <c r="U29" s="242" t="s">
        <v>149</v>
      </c>
      <c r="V29" s="242" t="s">
        <v>150</v>
      </c>
      <c r="W29" s="243" t="s">
        <v>151</v>
      </c>
      <c r="Y29" s="241" t="s">
        <v>148</v>
      </c>
      <c r="Z29" s="242" t="s">
        <v>149</v>
      </c>
      <c r="AA29" s="242" t="s">
        <v>150</v>
      </c>
      <c r="AB29" s="243" t="s">
        <v>151</v>
      </c>
      <c r="AC29" s="241" t="s">
        <v>148</v>
      </c>
      <c r="AD29" s="242" t="s">
        <v>149</v>
      </c>
      <c r="AE29" s="242" t="s">
        <v>150</v>
      </c>
      <c r="AF29" s="243" t="s">
        <v>151</v>
      </c>
      <c r="AH29" s="263" t="s">
        <v>148</v>
      </c>
      <c r="AI29" s="264" t="s">
        <v>149</v>
      </c>
      <c r="AJ29" s="264" t="s">
        <v>150</v>
      </c>
      <c r="AK29" s="265" t="s">
        <v>151</v>
      </c>
      <c r="AL29" s="263" t="s">
        <v>148</v>
      </c>
      <c r="AM29" s="264" t="s">
        <v>149</v>
      </c>
      <c r="AN29" s="264" t="s">
        <v>150</v>
      </c>
      <c r="AO29" s="265" t="s">
        <v>151</v>
      </c>
      <c r="AQ29" s="263" t="s">
        <v>148</v>
      </c>
      <c r="AR29" s="264" t="s">
        <v>149</v>
      </c>
      <c r="AS29" s="264" t="s">
        <v>150</v>
      </c>
      <c r="AT29" s="265" t="s">
        <v>151</v>
      </c>
      <c r="AU29" s="241" t="s">
        <v>148</v>
      </c>
      <c r="AV29" s="242" t="s">
        <v>149</v>
      </c>
      <c r="AW29" s="242" t="s">
        <v>150</v>
      </c>
      <c r="AX29" s="243" t="s">
        <v>151</v>
      </c>
      <c r="AY29" s="241" t="s">
        <v>148</v>
      </c>
      <c r="AZ29" s="242" t="s">
        <v>149</v>
      </c>
      <c r="BA29" s="242" t="s">
        <v>150</v>
      </c>
      <c r="BB29" s="243" t="s">
        <v>151</v>
      </c>
      <c r="BC29" s="274"/>
      <c r="BD29" s="274"/>
      <c r="BE29" s="274"/>
      <c r="BF29" s="274"/>
      <c r="BH29" s="222" t="s">
        <v>240</v>
      </c>
      <c r="BI29" s="218">
        <v>10</v>
      </c>
      <c r="BJ29" s="218">
        <v>10</v>
      </c>
      <c r="BK29" s="218">
        <v>10</v>
      </c>
      <c r="BL29" s="218">
        <v>10</v>
      </c>
    </row>
    <row r="30" spans="4:64" ht="16.5" customHeight="1" x14ac:dyDescent="0.2">
      <c r="D30" s="180">
        <f>'Solar prot device - data'!D27</f>
        <v>1</v>
      </c>
      <c r="E30" s="181" t="str">
        <f>("Glazing"&amp;" + "&amp;'Solar prot device - data'!E27)</f>
        <v>Glazing + Opaque - White</v>
      </c>
      <c r="F30" s="182"/>
      <c r="G30" s="182"/>
      <c r="H30" s="254">
        <f>IF('Solar prot device - data'!F27&lt;&gt;"",'Solar prot device - data'!F27,"")</f>
        <v>0</v>
      </c>
      <c r="I30" s="233">
        <f>IF('Solar prot device - data'!G27&lt;&gt;"",'Solar prot device - data'!G27,"")</f>
        <v>0.7</v>
      </c>
      <c r="J30" s="267">
        <f>IF('Solar prot device - data'!H27&lt;&gt;"",'Solar prot device - data'!H27,"")</f>
        <v>0.7</v>
      </c>
      <c r="K30" s="316">
        <f>IF('Solar prot device - data'!I27&lt;&gt;"",'Solar prot device - data'!I27,"")</f>
        <v>0.30000000000000004</v>
      </c>
      <c r="L30" s="270">
        <f t="shared" ref="L30:O31" si="0">IF(AND($H30&lt;&gt;"",$I30&lt;&gt;""),$H30*BI$27+$K30*BI$32/BI$29+$H30*(1-BI$27)*BI$32/BI$28,"")</f>
        <v>6.3503649635036491E-2</v>
      </c>
      <c r="M30" s="212">
        <f t="shared" si="0"/>
        <v>4.6524064171123009E-2</v>
      </c>
      <c r="N30" s="212">
        <f t="shared" si="0"/>
        <v>2.6470588235294117E-2</v>
      </c>
      <c r="O30" s="271">
        <f t="shared" si="0"/>
        <v>2.4812030075187973E-2</v>
      </c>
      <c r="P30" s="310">
        <f>IF(AND($H30&lt;&gt;"",$I30&lt;&gt;""),BI$27*(1-BI$27*$I30-$K30*BI$33/BI$30),"")</f>
        <v>0.30293715083798883</v>
      </c>
      <c r="Q30" s="212">
        <f>IF(AND($H30&lt;&gt;"",$I30&lt;&gt;""),BJ$27*(1-BJ$27*$I30-$K30*BJ$33/BJ$30),"")</f>
        <v>0.33558273556231011</v>
      </c>
      <c r="R30" s="212">
        <f>IF(AND($H30&lt;&gt;"",$I30&lt;&gt;""),BK$27*(1-BK$27*$I30-$K30*BK$33/BK$30),"")</f>
        <v>0.33952230769230768</v>
      </c>
      <c r="S30" s="213">
        <f>IF(AND($H30&lt;&gt;"",$I30&lt;&gt;""),BL$27*(1-BL$27*$I30-$K30*BL$33/BL$30),"")</f>
        <v>0.24492450160771703</v>
      </c>
      <c r="T30" s="211">
        <f>IF(AND($H30&lt;&gt;"",$I30&lt;&gt;""),BI$27*$H30+BI$27*($K30+(1-BI$27)*$I30)*BI$34/BI$31,"")</f>
        <v>0.22689204545454544</v>
      </c>
      <c r="U30" s="212">
        <f>IF(AND($H30&lt;&gt;"",$I30&lt;&gt;""),BJ$27*$H30+BJ$27*($K30+(1-BJ$27)*$I30)*BJ$34/BJ$31,"")</f>
        <v>0.17482576271186445</v>
      </c>
      <c r="V30" s="212">
        <f>IF(AND($H30&lt;&gt;"",$I30&lt;&gt;""),BK$27*$H30+BK$27*($K30+(1-BK$27)*$I30)*BK$34/BK$31,"")</f>
        <v>9.8951428571428565E-2</v>
      </c>
      <c r="W30" s="213">
        <f>IF(AND($H30&lt;&gt;"",$I30&lt;&gt;""),BL$27*$H30+BL$27*($K30+(1-BL$27)*$I30)*BL$34/BL$31,"")</f>
        <v>6.6622439024390259E-2</v>
      </c>
      <c r="Y30" s="270">
        <f>IF(AND($H30&lt;&gt;"",$J30&lt;&gt;""),$H$21*$H30/(1-$I$21*$J30),"")</f>
        <v>0</v>
      </c>
      <c r="Z30" s="212">
        <f>IF(AND($H30&lt;&gt;"",$J30&lt;&gt;""),$H$22*$H30/(1-$I$22*$J30),"")</f>
        <v>0</v>
      </c>
      <c r="AA30" s="212">
        <f>IF(AND($H30&lt;&gt;"",$J30&lt;&gt;""),$H$23*$H30/(1-$I$23*$J30),"")</f>
        <v>0</v>
      </c>
      <c r="AB30" s="271">
        <f>IF(AND($H30&lt;&gt;"",$J30&lt;&gt;""),$H$24*$H30/(1-$I$24*$J30),"")</f>
        <v>0</v>
      </c>
      <c r="AC30" s="184">
        <f>IF(AND($H30&lt;&gt;"",$I30&lt;&gt;""),$H$21*$H30/(1-$J$21*$I30),"")</f>
        <v>0</v>
      </c>
      <c r="AD30" s="185">
        <f>IF(AND($H30&lt;&gt;"",$I30&lt;&gt;""),$H$22*$H30/(1-$J$22*$I30),"")</f>
        <v>0</v>
      </c>
      <c r="AE30" s="185">
        <f>IF(AND($H30&lt;&gt;"",$I30&lt;&gt;""),$H$23*$H30/(1-$J$23*$I30),"")</f>
        <v>0</v>
      </c>
      <c r="AF30" s="186">
        <f>IF(AND($H30&lt;&gt;"",$I30&lt;&gt;""),$H$24*$H30/(1-$J$24*$I30),"")</f>
        <v>0</v>
      </c>
      <c r="AH30" s="270">
        <f t="shared" ref="AH30:AO30" si="1">IF(AND(L30&lt;&gt;"",Y30&lt;&gt;""),L30-Y30,"")</f>
        <v>6.3503649635036491E-2</v>
      </c>
      <c r="AI30" s="212">
        <f t="shared" si="1"/>
        <v>4.6524064171123009E-2</v>
      </c>
      <c r="AJ30" s="275">
        <f t="shared" si="1"/>
        <v>2.6470588235294117E-2</v>
      </c>
      <c r="AK30" s="213">
        <f t="shared" si="1"/>
        <v>2.4812030075187973E-2</v>
      </c>
      <c r="AL30" s="270">
        <f t="shared" si="1"/>
        <v>0.30293715083798883</v>
      </c>
      <c r="AM30" s="212">
        <f t="shared" si="1"/>
        <v>0.33558273556231011</v>
      </c>
      <c r="AN30" s="275">
        <f t="shared" si="1"/>
        <v>0.33952230769230768</v>
      </c>
      <c r="AO30" s="213">
        <f t="shared" si="1"/>
        <v>0.24492450160771703</v>
      </c>
      <c r="AP30" s="266"/>
      <c r="AQ30" s="270">
        <f>IF(L30&lt;&gt;"", L30/$G$21,"")</f>
        <v>7.4710176041219406E-2</v>
      </c>
      <c r="AR30" s="212">
        <f>IF(M30&lt;&gt;"", M30/$G$22,"")</f>
        <v>6.121587390937238E-2</v>
      </c>
      <c r="AS30" s="212">
        <f>IF(N30&lt;&gt;"", N30/$G$23,"")</f>
        <v>4.4865403788634101E-2</v>
      </c>
      <c r="AT30" s="271">
        <f>IF(O30&lt;&gt;"", O30/$G$24,"")</f>
        <v>7.7537593984962419E-2</v>
      </c>
      <c r="AU30" s="270">
        <f>IF(P30&lt;&gt;"", P30/$G$21,"")</f>
        <v>0.35639664804469273</v>
      </c>
      <c r="AV30" s="212">
        <f>IF(Q30&lt;&gt;"", Q30/$G$22,"")</f>
        <v>0.44155623100303959</v>
      </c>
      <c r="AW30" s="212">
        <f>IF(R30&lt;&gt;"", R30/$G$23,"")</f>
        <v>0.57546153846153847</v>
      </c>
      <c r="AX30" s="271">
        <f>IF(S30&lt;&gt;"", S30/$G$24,"")</f>
        <v>0.76538906752411573</v>
      </c>
      <c r="AY30" s="270">
        <f>IF(T30&lt;&gt;"", T30/$G$21,"")</f>
        <v>0.26693181818181816</v>
      </c>
      <c r="AZ30" s="212">
        <f>IF(U30&lt;&gt;"", U30/$G$22,"")</f>
        <v>0.23003389830508481</v>
      </c>
      <c r="BA30" s="212">
        <f>IF(V30&lt;&gt;"", V30/$G$23,"")</f>
        <v>0.1677142857142857</v>
      </c>
      <c r="BB30" s="271">
        <f>IF(W30&lt;&gt;"", W30/$G$24,"")</f>
        <v>0.20819512195121956</v>
      </c>
      <c r="BC30" s="266"/>
      <c r="BD30" s="266"/>
      <c r="BE30" s="266"/>
      <c r="BF30" s="266"/>
      <c r="BH30" s="222" t="s">
        <v>241</v>
      </c>
      <c r="BI30" s="218">
        <v>30</v>
      </c>
      <c r="BJ30" s="218">
        <v>30</v>
      </c>
      <c r="BK30" s="218">
        <v>30</v>
      </c>
      <c r="BL30" s="218">
        <v>30</v>
      </c>
    </row>
    <row r="31" spans="4:64" x14ac:dyDescent="0.2">
      <c r="D31" s="180">
        <f>'Solar prot device - data'!D28</f>
        <v>2</v>
      </c>
      <c r="E31" s="181" t="str">
        <f>("Glazing"&amp;" + "&amp;'Solar prot device - data'!E28)</f>
        <v>Glazing + Opaque - Pastel</v>
      </c>
      <c r="F31" s="182"/>
      <c r="G31" s="182"/>
      <c r="H31" s="178">
        <f>IF('Solar prot device - data'!F28&lt;&gt;"",'Solar prot device - data'!F28,"")</f>
        <v>0</v>
      </c>
      <c r="I31" s="183">
        <f>IF('Solar prot device - data'!G28&lt;&gt;"",'Solar prot device - data'!G28,"")</f>
        <v>0.5</v>
      </c>
      <c r="J31" s="268">
        <f>IF('Solar prot device - data'!H28&lt;&gt;"",'Solar prot device - data'!H28,"")</f>
        <v>0.5</v>
      </c>
      <c r="K31" s="316">
        <f>IF('Solar prot device - data'!I28&lt;&gt;"",'Solar prot device - data'!I28,"")</f>
        <v>0.5</v>
      </c>
      <c r="L31" s="184">
        <f t="shared" si="0"/>
        <v>0.10583941605839416</v>
      </c>
      <c r="M31" s="185">
        <f t="shared" si="0"/>
        <v>7.7540106951871662E-2</v>
      </c>
      <c r="N31" s="185">
        <f t="shared" si="0"/>
        <v>4.4117647058823525E-2</v>
      </c>
      <c r="O31" s="186">
        <f t="shared" si="0"/>
        <v>4.1353383458646614E-2</v>
      </c>
      <c r="P31" s="311">
        <f>IF(AND($H31&lt;&gt;"",$I31&lt;&gt;""),BI$27*(1-BI$27*$I31-$K31*BI$33/BI$30),"")</f>
        <v>0.41989525139664802</v>
      </c>
      <c r="Q31" s="185">
        <f t="shared" ref="Q31:Q94" si="2">IF(AND($H31&lt;&gt;"",$I31&lt;&gt;""),BJ$27*(1-BJ$27*$I31-$K31*BJ$33/BJ$30),"")</f>
        <v>0.43770455927051671</v>
      </c>
      <c r="R31" s="185">
        <f t="shared" ref="R31:R43" si="3">IF(AND($H31&lt;&gt;"",$I31&lt;&gt;""),BK$27*(1-BK$27*$I31-$K31*BK$33/BK$30),"")</f>
        <v>0.40460384615384615</v>
      </c>
      <c r="S31" s="214">
        <f t="shared" ref="S31:S43" si="4">IF(AND($H31&lt;&gt;"",$I31&lt;&gt;""),BL$27*(1-BL$27*$I31-$K31*BL$33/BL$30),"")</f>
        <v>0.2631408360128617</v>
      </c>
      <c r="T31" s="210">
        <f t="shared" ref="T31:T37" si="5">IF(AND($H31&lt;&gt;"",$I31&lt;&gt;""),BI$27*$H31+BI$27*($K31+(1-BI$27)*$I31)*BI$34/BI$31,"")</f>
        <v>0.32213068181818177</v>
      </c>
      <c r="U31" s="185">
        <f t="shared" ref="U31:U37" si="6">IF(AND($H31&lt;&gt;"",$I31&lt;&gt;""),BJ$27*$H31+BJ$27*($K31+(1-BJ$27)*$I31)*BJ$34/BJ$31,"")</f>
        <v>0.23160677966101695</v>
      </c>
      <c r="V31" s="185">
        <f t="shared" ref="V31:V37" si="7">IF(AND($H31&lt;&gt;"",$I31&lt;&gt;""),BK$27*$H31+BK$27*($K31+(1-BK$27)*$I31)*BK$34/BK$31,"")</f>
        <v>0.11884285714285715</v>
      </c>
      <c r="W31" s="214">
        <f t="shared" ref="W31:W37" si="8">IF(AND($H31&lt;&gt;"",$I31&lt;&gt;""),BL$27*$H31+BL$27*($K31+(1-BL$27)*$I31)*BL$34/BL$31,"")</f>
        <v>7.211707317073171E-2</v>
      </c>
      <c r="Y31" s="184">
        <f t="shared" ref="Y31:Y94" si="9">IF(AND($H31&lt;&gt;"",$J31&lt;&gt;""),$H$21*$H31/(1-$I$21*$J31),"")</f>
        <v>0</v>
      </c>
      <c r="Z31" s="185">
        <f t="shared" ref="Z31:Z94" si="10">IF(AND($H31&lt;&gt;"",$J31&lt;&gt;""),$H$22*$H31/(1-$I$22*$J31),"")</f>
        <v>0</v>
      </c>
      <c r="AA31" s="185">
        <f t="shared" ref="AA31:AA94" si="11">IF(AND($H31&lt;&gt;"",$J31&lt;&gt;""),$H$23*$H31/(1-$I$23*$J31),"")</f>
        <v>0</v>
      </c>
      <c r="AB31" s="186">
        <f t="shared" ref="AB31:AB94" si="12">IF(AND($H31&lt;&gt;"",$J31&lt;&gt;""),$H$24*$H31/(1-$I$24*$J31),"")</f>
        <v>0</v>
      </c>
      <c r="AC31" s="184">
        <f t="shared" ref="AC31:AC94" si="13">IF(AND($H31&lt;&gt;"",$I31&lt;&gt;""),$H$21*$H31/(1-$J$21*$I31),"")</f>
        <v>0</v>
      </c>
      <c r="AD31" s="185">
        <f t="shared" ref="AD31:AD94" si="14">IF(AND($H31&lt;&gt;"",$I31&lt;&gt;""),$H$22*$H31/(1-$J$22*$I31),"")</f>
        <v>0</v>
      </c>
      <c r="AE31" s="185">
        <f t="shared" ref="AE31:AE94" si="15">IF(AND($H31&lt;&gt;"",$I31&lt;&gt;""),$H$23*$H31/(1-$J$23*$I31),"")</f>
        <v>0</v>
      </c>
      <c r="AF31" s="186">
        <f t="shared" ref="AF31:AF94" si="16">IF(AND($H31&lt;&gt;"",$I31&lt;&gt;""),$H$24*$H31/(1-$J$24*$I31),"")</f>
        <v>0</v>
      </c>
      <c r="AH31" s="184">
        <f t="shared" ref="AH31:AH94" si="17">IF(AND(L31&lt;&gt;"",Y31&lt;&gt;""),L31-Y31,"")</f>
        <v>0.10583941605839416</v>
      </c>
      <c r="AI31" s="185">
        <f t="shared" ref="AI31:AI94" si="18">IF(AND(M31&lt;&gt;"",Z31&lt;&gt;""),M31-Z31,"")</f>
        <v>7.7540106951871662E-2</v>
      </c>
      <c r="AJ31" s="266">
        <f t="shared" ref="AJ31:AJ94" si="19">IF(AND(N31&lt;&gt;"",AA31&lt;&gt;""),N31-AA31,"")</f>
        <v>4.4117647058823525E-2</v>
      </c>
      <c r="AK31" s="214">
        <f t="shared" ref="AK31:AK94" si="20">IF(AND(O31&lt;&gt;"",AB31&lt;&gt;""),O31-AB31,"")</f>
        <v>4.1353383458646614E-2</v>
      </c>
      <c r="AL31" s="184">
        <f t="shared" ref="AL31:AL94" si="21">IF(AND(P31&lt;&gt;"",AC31&lt;&gt;""),P31-AC31,"")</f>
        <v>0.41989525139664802</v>
      </c>
      <c r="AM31" s="185">
        <f t="shared" ref="AM31:AM94" si="22">IF(AND(Q31&lt;&gt;"",AD31&lt;&gt;""),Q31-AD31,"")</f>
        <v>0.43770455927051671</v>
      </c>
      <c r="AN31" s="266">
        <f t="shared" ref="AN31:AN94" si="23">IF(AND(R31&lt;&gt;"",AE31&lt;&gt;""),R31-AE31,"")</f>
        <v>0.40460384615384615</v>
      </c>
      <c r="AO31" s="214">
        <f t="shared" ref="AO31:AO94" si="24">IF(AND(S31&lt;&gt;"",AF31&lt;&gt;""),S31-AF31,"")</f>
        <v>0.2631408360128617</v>
      </c>
      <c r="AP31" s="266"/>
      <c r="AQ31" s="184">
        <f t="shared" ref="AQ31:AQ94" si="25">IF(L31&lt;&gt;"", L31/$G$21,"")</f>
        <v>0.12451696006869901</v>
      </c>
      <c r="AR31" s="185">
        <f t="shared" ref="AR31:AR94" si="26">IF(M31&lt;&gt;"", M31/$G$22,"")</f>
        <v>0.1020264565156206</v>
      </c>
      <c r="AS31" s="185">
        <f t="shared" ref="AS31:AS94" si="27">IF(N31&lt;&gt;"", N31/$G$23,"")</f>
        <v>7.477567298105682E-2</v>
      </c>
      <c r="AT31" s="186">
        <f t="shared" ref="AT31:AT94" si="28">IF(O31&lt;&gt;"", O31/$G$24,"")</f>
        <v>0.12922932330827067</v>
      </c>
      <c r="AU31" s="184">
        <f t="shared" ref="AU31:AU94" si="29">IF(P31&lt;&gt;"", P31/$G$21,"")</f>
        <v>0.49399441340782119</v>
      </c>
      <c r="AV31" s="185">
        <f t="shared" ref="AV31:AV94" si="30">IF(Q31&lt;&gt;"", Q31/$G$22,"")</f>
        <v>0.57592705167173253</v>
      </c>
      <c r="AW31" s="185">
        <f t="shared" ref="AW31:AW94" si="31">IF(R31&lt;&gt;"", R31/$G$23,"")</f>
        <v>0.6857692307692308</v>
      </c>
      <c r="AX31" s="186">
        <f t="shared" ref="AX31:AX94" si="32">IF(S31&lt;&gt;"", S31/$G$24,"")</f>
        <v>0.82231511254019285</v>
      </c>
      <c r="AY31" s="184">
        <f t="shared" ref="AY31:AY94" si="33">IF(T31&lt;&gt;"", T31/$G$21,"")</f>
        <v>0.37897727272727266</v>
      </c>
      <c r="AZ31" s="185">
        <f t="shared" ref="AZ31:AZ94" si="34">IF(U31&lt;&gt;"", U31/$G$22,"")</f>
        <v>0.30474576271186438</v>
      </c>
      <c r="BA31" s="185">
        <f t="shared" ref="BA31:BA94" si="35">IF(V31&lt;&gt;"", V31/$G$23,"")</f>
        <v>0.20142857142857146</v>
      </c>
      <c r="BB31" s="186">
        <f t="shared" ref="BB31:BB94" si="36">IF(W31&lt;&gt;"", W31/$G$24,"")</f>
        <v>0.22536585365853659</v>
      </c>
      <c r="BC31" s="266"/>
      <c r="BD31" s="266"/>
      <c r="BE31" s="266"/>
      <c r="BF31" s="266"/>
      <c r="BH31" s="222" t="s">
        <v>158</v>
      </c>
      <c r="BI31" s="218">
        <v>3</v>
      </c>
      <c r="BJ31" s="109">
        <v>3</v>
      </c>
      <c r="BK31" s="218">
        <v>3</v>
      </c>
      <c r="BL31" s="87">
        <v>3</v>
      </c>
    </row>
    <row r="32" spans="4:64" x14ac:dyDescent="0.2">
      <c r="D32" s="180">
        <f>'Solar prot device - data'!D29</f>
        <v>3</v>
      </c>
      <c r="E32" s="181" t="str">
        <f>("Glazing"&amp;" + "&amp;'Solar prot device - data'!E29)</f>
        <v>Glazing + Opaque - Dark</v>
      </c>
      <c r="F32" s="182"/>
      <c r="G32" s="182"/>
      <c r="H32" s="178">
        <f>IF('Solar prot device - data'!F29&lt;&gt;"",'Solar prot device - data'!F29,"")</f>
        <v>0</v>
      </c>
      <c r="I32" s="183">
        <f>IF('Solar prot device - data'!G29&lt;&gt;"",'Solar prot device - data'!G29,"")</f>
        <v>0.3</v>
      </c>
      <c r="J32" s="268">
        <f>IF('Solar prot device - data'!H29&lt;&gt;"",'Solar prot device - data'!H29,"")</f>
        <v>0.3</v>
      </c>
      <c r="K32" s="316">
        <f>IF('Solar prot device - data'!I29&lt;&gt;"",'Solar prot device - data'!I29,"")</f>
        <v>0.7</v>
      </c>
      <c r="L32" s="184">
        <f t="shared" ref="L32:L95" si="37">IF(AND($H32&lt;&gt;"",$I32&lt;&gt;""),$H32*BI$27+$K32*BI$32/BI$29+$H32*(1-BI$27)*BI$32/BI$28,"")</f>
        <v>0.14817518248175182</v>
      </c>
      <c r="M32" s="185">
        <f t="shared" ref="M32:M95" si="38">IF(AND($H32&lt;&gt;"",$I32&lt;&gt;""),$H32*BJ$27+$K32*BJ$32/BJ$29+$H32*(1-BJ$27)*BJ$32/BJ$28,"")</f>
        <v>0.10855614973262033</v>
      </c>
      <c r="N32" s="185">
        <f t="shared" ref="N32:N95" si="39">IF(AND($H32&lt;&gt;"",$I32&lt;&gt;""),$H32*BK$27+$K32*BK$32/BK$29+$H32*(1-BK$27)*BK$32/BK$28,"")</f>
        <v>6.176470588235293E-2</v>
      </c>
      <c r="O32" s="186">
        <f t="shared" ref="O32:O95" si="40">IF(AND($H32&lt;&gt;"",$I32&lt;&gt;""),$H32*BL$27+$K32*BL$32/BL$29+$H32*(1-BL$27)*BL$32/BL$28,"")</f>
        <v>5.7894736842105256E-2</v>
      </c>
      <c r="P32" s="311">
        <f t="shared" ref="P32:P95" si="41">IF(AND($H32&lt;&gt;"",$I32&lt;&gt;""),BI$27*(1-BI$27*$I32-$K32*BI$33/BI$30),"")</f>
        <v>0.53685335195530726</v>
      </c>
      <c r="Q32" s="185">
        <f t="shared" si="2"/>
        <v>0.53982638297872343</v>
      </c>
      <c r="R32" s="185">
        <f t="shared" si="3"/>
        <v>0.46968538461538456</v>
      </c>
      <c r="S32" s="214">
        <f t="shared" si="4"/>
        <v>0.28135717041800645</v>
      </c>
      <c r="T32" s="210">
        <f t="shared" si="5"/>
        <v>0.41736931818181811</v>
      </c>
      <c r="U32" s="185">
        <f t="shared" si="6"/>
        <v>0.28838779661016944</v>
      </c>
      <c r="V32" s="185">
        <f t="shared" si="7"/>
        <v>0.1387342857142857</v>
      </c>
      <c r="W32" s="214">
        <f t="shared" si="8"/>
        <v>7.7611707317073161E-2</v>
      </c>
      <c r="Y32" s="184">
        <f t="shared" si="9"/>
        <v>0</v>
      </c>
      <c r="Z32" s="185">
        <f t="shared" si="10"/>
        <v>0</v>
      </c>
      <c r="AA32" s="185">
        <f t="shared" si="11"/>
        <v>0</v>
      </c>
      <c r="AB32" s="186">
        <f t="shared" si="12"/>
        <v>0</v>
      </c>
      <c r="AC32" s="184">
        <f t="shared" si="13"/>
        <v>0</v>
      </c>
      <c r="AD32" s="185">
        <f t="shared" si="14"/>
        <v>0</v>
      </c>
      <c r="AE32" s="185">
        <f t="shared" si="15"/>
        <v>0</v>
      </c>
      <c r="AF32" s="186">
        <f t="shared" si="16"/>
        <v>0</v>
      </c>
      <c r="AH32" s="184">
        <f t="shared" si="17"/>
        <v>0.14817518248175182</v>
      </c>
      <c r="AI32" s="185">
        <f t="shared" si="18"/>
        <v>0.10855614973262033</v>
      </c>
      <c r="AJ32" s="266">
        <f t="shared" si="19"/>
        <v>6.176470588235293E-2</v>
      </c>
      <c r="AK32" s="214">
        <f t="shared" si="20"/>
        <v>5.7894736842105256E-2</v>
      </c>
      <c r="AL32" s="184">
        <f t="shared" si="21"/>
        <v>0.53685335195530726</v>
      </c>
      <c r="AM32" s="185">
        <f t="shared" si="22"/>
        <v>0.53982638297872343</v>
      </c>
      <c r="AN32" s="266">
        <f t="shared" si="23"/>
        <v>0.46968538461538456</v>
      </c>
      <c r="AO32" s="214">
        <f t="shared" si="24"/>
        <v>0.28135717041800645</v>
      </c>
      <c r="AP32" s="266"/>
      <c r="AQ32" s="184">
        <f t="shared" si="25"/>
        <v>0.17432374409617862</v>
      </c>
      <c r="AR32" s="185">
        <f t="shared" si="26"/>
        <v>0.14283703912186885</v>
      </c>
      <c r="AS32" s="185">
        <f t="shared" si="27"/>
        <v>0.10468594217347955</v>
      </c>
      <c r="AT32" s="186">
        <f t="shared" si="28"/>
        <v>0.18092105263157893</v>
      </c>
      <c r="AU32" s="184">
        <f t="shared" si="29"/>
        <v>0.63159217877094975</v>
      </c>
      <c r="AV32" s="185">
        <f t="shared" si="30"/>
        <v>0.71029787234042552</v>
      </c>
      <c r="AW32" s="185">
        <f t="shared" si="31"/>
        <v>0.79607692307692302</v>
      </c>
      <c r="AX32" s="186">
        <f t="shared" si="32"/>
        <v>0.87924115755627019</v>
      </c>
      <c r="AY32" s="184">
        <f t="shared" si="33"/>
        <v>0.49102272727272722</v>
      </c>
      <c r="AZ32" s="185">
        <f t="shared" si="34"/>
        <v>0.379457627118644</v>
      </c>
      <c r="BA32" s="185">
        <f t="shared" si="35"/>
        <v>0.23514285714285713</v>
      </c>
      <c r="BB32" s="186">
        <f t="shared" si="36"/>
        <v>0.24253658536585362</v>
      </c>
      <c r="BC32" s="266"/>
      <c r="BD32" s="266"/>
      <c r="BE32" s="266"/>
      <c r="BF32" s="266"/>
      <c r="BH32" s="223" t="s">
        <v>159</v>
      </c>
      <c r="BI32" s="220">
        <f>1/(1/BI$26+1/BI$28+1/BI$29)</f>
        <v>2.1167883211678831</v>
      </c>
      <c r="BJ32" s="220">
        <f>1/(1/BJ$26+1/BJ$28+1/BJ$29)</f>
        <v>1.5508021390374334</v>
      </c>
      <c r="BK32" s="220">
        <f>1/(1/BK$26+1/BK$28+1/BK$29)</f>
        <v>0.88235294117647045</v>
      </c>
      <c r="BL32" s="220">
        <f>1/(1/BL$26+1/BL$28+1/BL$29)</f>
        <v>0.82706766917293228</v>
      </c>
    </row>
    <row r="33" spans="4:64" x14ac:dyDescent="0.2">
      <c r="D33" s="180">
        <f>'Solar prot device - data'!D30</f>
        <v>4</v>
      </c>
      <c r="E33" s="181" t="str">
        <f>("Glazing"&amp;" + "&amp;'Solar prot device - data'!E30)</f>
        <v>Glazing + Opaque - Black</v>
      </c>
      <c r="F33" s="182"/>
      <c r="G33" s="182"/>
      <c r="H33" s="178">
        <f>IF('Solar prot device - data'!F30&lt;&gt;"",'Solar prot device - data'!F30,"")</f>
        <v>0</v>
      </c>
      <c r="I33" s="183">
        <f>IF('Solar prot device - data'!G30&lt;&gt;"",'Solar prot device - data'!G30,"")</f>
        <v>0.1</v>
      </c>
      <c r="J33" s="268">
        <f>IF('Solar prot device - data'!H30&lt;&gt;"",'Solar prot device - data'!H30,"")</f>
        <v>0.1</v>
      </c>
      <c r="K33" s="316">
        <f>IF('Solar prot device - data'!I30&lt;&gt;"",'Solar prot device - data'!I30,"")</f>
        <v>0.9</v>
      </c>
      <c r="L33" s="184">
        <f t="shared" si="37"/>
        <v>0.1905109489051095</v>
      </c>
      <c r="M33" s="185">
        <f t="shared" si="38"/>
        <v>0.139572192513369</v>
      </c>
      <c r="N33" s="185">
        <f t="shared" si="39"/>
        <v>7.9411764705882334E-2</v>
      </c>
      <c r="O33" s="186">
        <f t="shared" si="40"/>
        <v>7.4436090225563911E-2</v>
      </c>
      <c r="P33" s="311">
        <f t="shared" si="41"/>
        <v>0.65381145251396655</v>
      </c>
      <c r="Q33" s="185">
        <f t="shared" si="2"/>
        <v>0.64194820668693009</v>
      </c>
      <c r="R33" s="185">
        <f t="shared" si="3"/>
        <v>0.53476692307692308</v>
      </c>
      <c r="S33" s="214">
        <f t="shared" si="4"/>
        <v>0.29957350482315109</v>
      </c>
      <c r="T33" s="210">
        <f t="shared" si="5"/>
        <v>0.51260795454545449</v>
      </c>
      <c r="U33" s="185">
        <f t="shared" si="6"/>
        <v>0.34516881355932211</v>
      </c>
      <c r="V33" s="185">
        <f t="shared" si="7"/>
        <v>0.15862571428571426</v>
      </c>
      <c r="W33" s="214">
        <f t="shared" si="8"/>
        <v>8.3106341463414626E-2</v>
      </c>
      <c r="Y33" s="184">
        <f t="shared" si="9"/>
        <v>0</v>
      </c>
      <c r="Z33" s="185">
        <f t="shared" si="10"/>
        <v>0</v>
      </c>
      <c r="AA33" s="185">
        <f t="shared" si="11"/>
        <v>0</v>
      </c>
      <c r="AB33" s="186">
        <f t="shared" si="12"/>
        <v>0</v>
      </c>
      <c r="AC33" s="184">
        <f t="shared" si="13"/>
        <v>0</v>
      </c>
      <c r="AD33" s="185">
        <f t="shared" si="14"/>
        <v>0</v>
      </c>
      <c r="AE33" s="185">
        <f t="shared" si="15"/>
        <v>0</v>
      </c>
      <c r="AF33" s="186">
        <f t="shared" si="16"/>
        <v>0</v>
      </c>
      <c r="AH33" s="184">
        <f t="shared" si="17"/>
        <v>0.1905109489051095</v>
      </c>
      <c r="AI33" s="185">
        <f t="shared" si="18"/>
        <v>0.139572192513369</v>
      </c>
      <c r="AJ33" s="266">
        <f t="shared" si="19"/>
        <v>7.9411764705882334E-2</v>
      </c>
      <c r="AK33" s="214">
        <f t="shared" si="20"/>
        <v>7.4436090225563911E-2</v>
      </c>
      <c r="AL33" s="184">
        <f t="shared" si="21"/>
        <v>0.65381145251396655</v>
      </c>
      <c r="AM33" s="185">
        <f t="shared" si="22"/>
        <v>0.64194820668693009</v>
      </c>
      <c r="AN33" s="266">
        <f t="shared" si="23"/>
        <v>0.53476692307692308</v>
      </c>
      <c r="AO33" s="214">
        <f t="shared" si="24"/>
        <v>0.29957350482315109</v>
      </c>
      <c r="AP33" s="266"/>
      <c r="AQ33" s="184">
        <f t="shared" si="25"/>
        <v>0.22413052812365825</v>
      </c>
      <c r="AR33" s="185">
        <f t="shared" si="26"/>
        <v>0.18364762172811711</v>
      </c>
      <c r="AS33" s="185">
        <f t="shared" si="27"/>
        <v>0.13459621136590227</v>
      </c>
      <c r="AT33" s="186">
        <f t="shared" si="28"/>
        <v>0.23261278195488722</v>
      </c>
      <c r="AU33" s="184">
        <f t="shared" si="29"/>
        <v>0.76918994413407826</v>
      </c>
      <c r="AV33" s="185">
        <f t="shared" si="30"/>
        <v>0.84466869300911851</v>
      </c>
      <c r="AW33" s="185">
        <f t="shared" si="31"/>
        <v>0.90638461538461546</v>
      </c>
      <c r="AX33" s="186">
        <f t="shared" si="32"/>
        <v>0.9361672025723472</v>
      </c>
      <c r="AY33" s="184">
        <f t="shared" si="33"/>
        <v>0.60306818181818178</v>
      </c>
      <c r="AZ33" s="185">
        <f t="shared" si="34"/>
        <v>0.4541694915254238</v>
      </c>
      <c r="BA33" s="185">
        <f t="shared" si="35"/>
        <v>0.26885714285714285</v>
      </c>
      <c r="BB33" s="186">
        <f t="shared" si="36"/>
        <v>0.25970731707317068</v>
      </c>
      <c r="BC33" s="266"/>
      <c r="BD33" s="266"/>
      <c r="BE33" s="266"/>
      <c r="BF33" s="266"/>
      <c r="BH33" s="223" t="s">
        <v>160</v>
      </c>
      <c r="BI33" s="220">
        <f>1/(1/BI$26+1/BI$30)</f>
        <v>4.8603351955307259</v>
      </c>
      <c r="BJ33" s="124">
        <f>1/(1/BJ$26+1/BJ$30)</f>
        <v>2.6443768996960486</v>
      </c>
      <c r="BK33" s="220">
        <f>1/(1/BK$26+1/BK$30)</f>
        <v>1.1538461538461537</v>
      </c>
      <c r="BL33" s="89">
        <f>1/(1/BL$26+1/BL$30)</f>
        <v>1.0610932475884245</v>
      </c>
    </row>
    <row r="34" spans="4:64" x14ac:dyDescent="0.2">
      <c r="D34" s="180">
        <f>'Solar prot device - data'!D31</f>
        <v>5</v>
      </c>
      <c r="E34" s="181" t="str">
        <f>("Glazing"&amp;" + "&amp;'Solar prot device - data'!E31)</f>
        <v>Glazing + Medium translucent - White</v>
      </c>
      <c r="F34" s="182"/>
      <c r="G34" s="182"/>
      <c r="H34" s="178">
        <f>IF('Solar prot device - data'!F31&lt;&gt;"",'Solar prot device - data'!F31,"")</f>
        <v>0.2</v>
      </c>
      <c r="I34" s="183">
        <f>IF('Solar prot device - data'!G31&lt;&gt;"",'Solar prot device - data'!G31,"")</f>
        <v>0.6</v>
      </c>
      <c r="J34" s="268">
        <f>IF('Solar prot device - data'!H31&lt;&gt;"",'Solar prot device - data'!H31,"")</f>
        <v>0.6</v>
      </c>
      <c r="K34" s="316">
        <f>IF('Solar prot device - data'!I31&lt;&gt;"",'Solar prot device - data'!I31,"")</f>
        <v>0.20000000000000007</v>
      </c>
      <c r="L34" s="184">
        <f t="shared" si="37"/>
        <v>0.22503649635036499</v>
      </c>
      <c r="M34" s="185">
        <f t="shared" si="38"/>
        <v>0.19790374331550806</v>
      </c>
      <c r="N34" s="185">
        <f t="shared" si="39"/>
        <v>0.15011764705882352</v>
      </c>
      <c r="O34" s="186">
        <f t="shared" si="40"/>
        <v>0.1030375939849624</v>
      </c>
      <c r="P34" s="311">
        <f t="shared" si="41"/>
        <v>0.3889581005586592</v>
      </c>
      <c r="Q34" s="185">
        <f t="shared" si="2"/>
        <v>0.40004182370820668</v>
      </c>
      <c r="R34" s="185">
        <f t="shared" si="3"/>
        <v>0.37660153846153849</v>
      </c>
      <c r="S34" s="214">
        <f t="shared" si="4"/>
        <v>0.25629633440514471</v>
      </c>
      <c r="T34" s="210">
        <f t="shared" si="5"/>
        <v>0.33246590909090912</v>
      </c>
      <c r="U34" s="185">
        <f t="shared" si="6"/>
        <v>0.28050440677966104</v>
      </c>
      <c r="V34" s="185">
        <f t="shared" si="7"/>
        <v>0.19318285714285716</v>
      </c>
      <c r="W34" s="214">
        <f t="shared" si="8"/>
        <v>0.1161990243902439</v>
      </c>
      <c r="Y34" s="184">
        <f t="shared" si="9"/>
        <v>0.17436974789915968</v>
      </c>
      <c r="Z34" s="185">
        <f t="shared" si="10"/>
        <v>0.1506550218340611</v>
      </c>
      <c r="AA34" s="185">
        <f t="shared" si="11"/>
        <v>0.11864406779661016</v>
      </c>
      <c r="AB34" s="186">
        <f t="shared" si="12"/>
        <v>6.5375302663438259E-2</v>
      </c>
      <c r="AC34" s="184">
        <f t="shared" si="13"/>
        <v>0.17436974789915968</v>
      </c>
      <c r="AD34" s="185">
        <f t="shared" si="14"/>
        <v>0.1506550218340611</v>
      </c>
      <c r="AE34" s="185">
        <f t="shared" si="15"/>
        <v>0.11694510739856803</v>
      </c>
      <c r="AF34" s="186">
        <f t="shared" si="16"/>
        <v>6.9948186528497422E-2</v>
      </c>
      <c r="AH34" s="184">
        <f t="shared" si="17"/>
        <v>5.0666748451205307E-2</v>
      </c>
      <c r="AI34" s="185">
        <f t="shared" si="18"/>
        <v>4.7248721481446959E-2</v>
      </c>
      <c r="AJ34" s="266">
        <f t="shared" si="19"/>
        <v>3.1473579262213364E-2</v>
      </c>
      <c r="AK34" s="214">
        <f t="shared" si="20"/>
        <v>3.7662291321524141E-2</v>
      </c>
      <c r="AL34" s="184">
        <f t="shared" si="21"/>
        <v>0.21458835265949952</v>
      </c>
      <c r="AM34" s="185">
        <f t="shared" si="22"/>
        <v>0.24938680187414558</v>
      </c>
      <c r="AN34" s="266">
        <f t="shared" si="23"/>
        <v>0.25965643106297043</v>
      </c>
      <c r="AO34" s="214">
        <f t="shared" si="24"/>
        <v>0.18634814787664727</v>
      </c>
      <c r="AP34" s="266"/>
      <c r="AQ34" s="184">
        <f t="shared" si="25"/>
        <v>0.26474881923572352</v>
      </c>
      <c r="AR34" s="185">
        <f t="shared" si="26"/>
        <v>0.26039966225724742</v>
      </c>
      <c r="AS34" s="185">
        <f t="shared" si="27"/>
        <v>0.25443668993020935</v>
      </c>
      <c r="AT34" s="186">
        <f t="shared" si="28"/>
        <v>0.3219924812030075</v>
      </c>
      <c r="AU34" s="184">
        <f t="shared" si="29"/>
        <v>0.45759776536312846</v>
      </c>
      <c r="AV34" s="185">
        <f t="shared" si="30"/>
        <v>0.52637082066869301</v>
      </c>
      <c r="AW34" s="185">
        <f t="shared" si="31"/>
        <v>0.63830769230769235</v>
      </c>
      <c r="AX34" s="186">
        <f t="shared" si="32"/>
        <v>0.80092604501607723</v>
      </c>
      <c r="AY34" s="184">
        <f t="shared" si="33"/>
        <v>0.39113636363636367</v>
      </c>
      <c r="AZ34" s="185">
        <f t="shared" si="34"/>
        <v>0.36908474576271189</v>
      </c>
      <c r="BA34" s="185">
        <f t="shared" si="35"/>
        <v>0.32742857142857146</v>
      </c>
      <c r="BB34" s="186">
        <f t="shared" si="36"/>
        <v>0.36312195121951218</v>
      </c>
      <c r="BC34" s="266"/>
      <c r="BD34" s="266"/>
      <c r="BE34" s="266"/>
      <c r="BF34" s="266"/>
      <c r="BH34" s="224" t="s">
        <v>161</v>
      </c>
      <c r="BI34" s="221">
        <f>1/(1/BI$26+1/BI$31)</f>
        <v>1.9772727272727271</v>
      </c>
      <c r="BJ34" s="126">
        <f>1/(1/BJ$26+1/BJ$31)</f>
        <v>1.4745762711864407</v>
      </c>
      <c r="BK34" s="221">
        <f>1/(1/BK$26+1/BK$31)</f>
        <v>0.8571428571428571</v>
      </c>
      <c r="BL34" s="90">
        <f>1/(1/BL$26+1/BL$31)</f>
        <v>0.80487804878048785</v>
      </c>
    </row>
    <row r="35" spans="4:64" x14ac:dyDescent="0.2">
      <c r="D35" s="180">
        <f>'Solar prot device - data'!D32</f>
        <v>6</v>
      </c>
      <c r="E35" s="181" t="str">
        <f>("Glazing"&amp;" + "&amp;'Solar prot device - data'!E32)</f>
        <v>Glazing + Medium translucent - Pastel</v>
      </c>
      <c r="F35" s="182"/>
      <c r="G35" s="182"/>
      <c r="H35" s="178">
        <f>IF('Solar prot device - data'!F32&lt;&gt;"",'Solar prot device - data'!F32,"")</f>
        <v>0.2</v>
      </c>
      <c r="I35" s="183">
        <f>IF('Solar prot device - data'!G32&lt;&gt;"",'Solar prot device - data'!G32,"")</f>
        <v>0.4</v>
      </c>
      <c r="J35" s="268">
        <f>IF('Solar prot device - data'!H32&lt;&gt;"",'Solar prot device - data'!H32,"")</f>
        <v>0.4</v>
      </c>
      <c r="K35" s="316">
        <f>IF('Solar prot device - data'!I32&lt;&gt;"",'Solar prot device - data'!I32,"")</f>
        <v>0.4</v>
      </c>
      <c r="L35" s="184">
        <f t="shared" si="37"/>
        <v>0.26737226277372267</v>
      </c>
      <c r="M35" s="185">
        <f t="shared" si="38"/>
        <v>0.22891978609625671</v>
      </c>
      <c r="N35" s="185">
        <f t="shared" si="39"/>
        <v>0.16776470588235293</v>
      </c>
      <c r="O35" s="186">
        <f t="shared" si="40"/>
        <v>0.11957894736842106</v>
      </c>
      <c r="P35" s="311">
        <f t="shared" si="41"/>
        <v>0.50591620111731828</v>
      </c>
      <c r="Q35" s="185">
        <f t="shared" si="2"/>
        <v>0.50216364741641339</v>
      </c>
      <c r="R35" s="185">
        <f t="shared" si="3"/>
        <v>0.44168307692307696</v>
      </c>
      <c r="S35" s="214">
        <f t="shared" si="4"/>
        <v>0.27451266881028941</v>
      </c>
      <c r="T35" s="210">
        <f t="shared" si="5"/>
        <v>0.42770454545454539</v>
      </c>
      <c r="U35" s="185">
        <f t="shared" si="6"/>
        <v>0.33728542372881365</v>
      </c>
      <c r="V35" s="185">
        <f t="shared" si="7"/>
        <v>0.21307428571428572</v>
      </c>
      <c r="W35" s="214">
        <f t="shared" si="8"/>
        <v>0.12169365853658537</v>
      </c>
      <c r="Y35" s="184">
        <f t="shared" si="9"/>
        <v>0.17148760330578514</v>
      </c>
      <c r="Z35" s="185">
        <f t="shared" si="10"/>
        <v>0.1461864406779661</v>
      </c>
      <c r="AA35" s="185">
        <f t="shared" si="11"/>
        <v>0.11085972850678734</v>
      </c>
      <c r="AB35" s="186">
        <f t="shared" si="12"/>
        <v>6.1085972850678738E-2</v>
      </c>
      <c r="AC35" s="184">
        <f t="shared" si="13"/>
        <v>0.17148760330578514</v>
      </c>
      <c r="AD35" s="185">
        <f t="shared" si="14"/>
        <v>0.1461864406779661</v>
      </c>
      <c r="AE35" s="185">
        <f t="shared" si="15"/>
        <v>0.10986547085201794</v>
      </c>
      <c r="AF35" s="186">
        <f t="shared" si="16"/>
        <v>6.3679245283018882E-2</v>
      </c>
      <c r="AH35" s="184">
        <f t="shared" si="17"/>
        <v>9.5884659467937533E-2</v>
      </c>
      <c r="AI35" s="185">
        <f t="shared" si="18"/>
        <v>8.273334541829061E-2</v>
      </c>
      <c r="AJ35" s="266">
        <f t="shared" si="19"/>
        <v>5.6904977375565588E-2</v>
      </c>
      <c r="AK35" s="214">
        <f t="shared" si="20"/>
        <v>5.8492974517742324E-2</v>
      </c>
      <c r="AL35" s="184">
        <f t="shared" si="21"/>
        <v>0.33442859781153311</v>
      </c>
      <c r="AM35" s="185">
        <f t="shared" si="22"/>
        <v>0.35597720673844729</v>
      </c>
      <c r="AN35" s="266">
        <f t="shared" si="23"/>
        <v>0.33181760607105903</v>
      </c>
      <c r="AO35" s="214">
        <f t="shared" si="24"/>
        <v>0.21083342352727052</v>
      </c>
      <c r="AP35" s="266"/>
      <c r="AQ35" s="184">
        <f t="shared" si="25"/>
        <v>0.31455560326320314</v>
      </c>
      <c r="AR35" s="185">
        <f t="shared" si="26"/>
        <v>0.30121024486349568</v>
      </c>
      <c r="AS35" s="185">
        <f t="shared" si="27"/>
        <v>0.28434695912263208</v>
      </c>
      <c r="AT35" s="186">
        <f t="shared" si="28"/>
        <v>0.37368421052631579</v>
      </c>
      <c r="AU35" s="184">
        <f t="shared" si="29"/>
        <v>0.59519553072625686</v>
      </c>
      <c r="AV35" s="185">
        <f t="shared" si="30"/>
        <v>0.660741641337386</v>
      </c>
      <c r="AW35" s="185">
        <f t="shared" si="31"/>
        <v>0.74861538461538468</v>
      </c>
      <c r="AX35" s="186">
        <f t="shared" si="32"/>
        <v>0.85785209003215435</v>
      </c>
      <c r="AY35" s="184">
        <f t="shared" si="33"/>
        <v>0.50318181818181817</v>
      </c>
      <c r="AZ35" s="185">
        <f t="shared" si="34"/>
        <v>0.44379661016949162</v>
      </c>
      <c r="BA35" s="185">
        <f t="shared" si="35"/>
        <v>0.36114285714285715</v>
      </c>
      <c r="BB35" s="186">
        <f t="shared" si="36"/>
        <v>0.38029268292682927</v>
      </c>
      <c r="BC35" s="266"/>
      <c r="BD35" s="266"/>
      <c r="BE35" s="266"/>
      <c r="BF35" s="266"/>
    </row>
    <row r="36" spans="4:64" x14ac:dyDescent="0.2">
      <c r="D36" s="180">
        <f>'Solar prot device - data'!D33</f>
        <v>7</v>
      </c>
      <c r="E36" s="181" t="str">
        <f>("Glazing"&amp;" + "&amp;'Solar prot device - data'!E33)</f>
        <v>Glazing + Medium translucent - Dark</v>
      </c>
      <c r="F36" s="182"/>
      <c r="G36" s="182"/>
      <c r="H36" s="178">
        <f>IF('Solar prot device - data'!F33&lt;&gt;"",'Solar prot device - data'!F33,"")</f>
        <v>0.2</v>
      </c>
      <c r="I36" s="183">
        <f>IF('Solar prot device - data'!G33&lt;&gt;"",'Solar prot device - data'!G33,"")</f>
        <v>0.2</v>
      </c>
      <c r="J36" s="268">
        <f>IF('Solar prot device - data'!H33&lt;&gt;"",'Solar prot device - data'!H33,"")</f>
        <v>0.2</v>
      </c>
      <c r="K36" s="316">
        <f>IF('Solar prot device - data'!I33&lt;&gt;"",'Solar prot device - data'!I33,"")</f>
        <v>0.60000000000000009</v>
      </c>
      <c r="L36" s="184">
        <f t="shared" si="37"/>
        <v>0.30970802919708029</v>
      </c>
      <c r="M36" s="185">
        <f t="shared" si="38"/>
        <v>0.25993582887700539</v>
      </c>
      <c r="N36" s="185">
        <f t="shared" si="39"/>
        <v>0.18541176470588236</v>
      </c>
      <c r="O36" s="186">
        <f t="shared" si="40"/>
        <v>0.1361203007518797</v>
      </c>
      <c r="P36" s="311">
        <f t="shared" si="41"/>
        <v>0.62287430167597768</v>
      </c>
      <c r="Q36" s="185">
        <f t="shared" si="2"/>
        <v>0.60428547112462005</v>
      </c>
      <c r="R36" s="185">
        <f t="shared" si="3"/>
        <v>0.50676461538461537</v>
      </c>
      <c r="S36" s="214">
        <f t="shared" si="4"/>
        <v>0.2927290032154341</v>
      </c>
      <c r="T36" s="210">
        <f t="shared" si="5"/>
        <v>0.52294318181818189</v>
      </c>
      <c r="U36" s="185">
        <f t="shared" si="6"/>
        <v>0.39406644067796615</v>
      </c>
      <c r="V36" s="185">
        <f t="shared" si="7"/>
        <v>0.23296571428571428</v>
      </c>
      <c r="W36" s="214">
        <f t="shared" si="8"/>
        <v>0.12718829268292686</v>
      </c>
      <c r="Y36" s="184">
        <f t="shared" si="9"/>
        <v>0.16869918699186992</v>
      </c>
      <c r="Z36" s="185">
        <f t="shared" si="10"/>
        <v>0.1419753086419753</v>
      </c>
      <c r="AA36" s="185">
        <f t="shared" si="11"/>
        <v>0.1040339702760085</v>
      </c>
      <c r="AB36" s="186">
        <f t="shared" si="12"/>
        <v>5.7324840764331218E-2</v>
      </c>
      <c r="AC36" s="184">
        <f t="shared" si="13"/>
        <v>0.16869918699186992</v>
      </c>
      <c r="AD36" s="185">
        <f t="shared" si="14"/>
        <v>0.1419753086419753</v>
      </c>
      <c r="AE36" s="185">
        <f t="shared" si="15"/>
        <v>0.10359408033826639</v>
      </c>
      <c r="AF36" s="186">
        <f t="shared" si="16"/>
        <v>5.8441558441558454E-2</v>
      </c>
      <c r="AH36" s="184">
        <f t="shared" si="17"/>
        <v>0.14100884220521037</v>
      </c>
      <c r="AI36" s="185">
        <f t="shared" si="18"/>
        <v>0.11796052023503009</v>
      </c>
      <c r="AJ36" s="266">
        <f t="shared" si="19"/>
        <v>8.1377794429873862E-2</v>
      </c>
      <c r="AK36" s="214">
        <f t="shared" si="20"/>
        <v>7.8795459987548472E-2</v>
      </c>
      <c r="AL36" s="184">
        <f t="shared" si="21"/>
        <v>0.45417511468410776</v>
      </c>
      <c r="AM36" s="185">
        <f t="shared" si="22"/>
        <v>0.46231016248264478</v>
      </c>
      <c r="AN36" s="266">
        <f t="shared" si="23"/>
        <v>0.40317053504634898</v>
      </c>
      <c r="AO36" s="214">
        <f t="shared" si="24"/>
        <v>0.23428744477387564</v>
      </c>
      <c r="AP36" s="266"/>
      <c r="AQ36" s="184">
        <f t="shared" si="25"/>
        <v>0.36436238729068271</v>
      </c>
      <c r="AR36" s="185">
        <f t="shared" si="26"/>
        <v>0.34202082746974394</v>
      </c>
      <c r="AS36" s="185">
        <f t="shared" si="27"/>
        <v>0.31425722831505487</v>
      </c>
      <c r="AT36" s="186">
        <f t="shared" si="28"/>
        <v>0.42537593984962402</v>
      </c>
      <c r="AU36" s="184">
        <f t="shared" si="29"/>
        <v>0.73279329608938548</v>
      </c>
      <c r="AV36" s="185">
        <f t="shared" si="30"/>
        <v>0.79511246200607899</v>
      </c>
      <c r="AW36" s="185">
        <f t="shared" si="31"/>
        <v>0.8589230769230769</v>
      </c>
      <c r="AX36" s="186">
        <f t="shared" si="32"/>
        <v>0.91477813504823158</v>
      </c>
      <c r="AY36" s="184">
        <f t="shared" si="33"/>
        <v>0.61522727272727284</v>
      </c>
      <c r="AZ36" s="185">
        <f t="shared" si="34"/>
        <v>0.51850847457627125</v>
      </c>
      <c r="BA36" s="185">
        <f t="shared" si="35"/>
        <v>0.39485714285714285</v>
      </c>
      <c r="BB36" s="186">
        <f t="shared" si="36"/>
        <v>0.39746341463414642</v>
      </c>
      <c r="BC36" s="266"/>
      <c r="BD36" s="266"/>
      <c r="BE36" s="266"/>
      <c r="BF36" s="266"/>
    </row>
    <row r="37" spans="4:64" x14ac:dyDescent="0.2">
      <c r="D37" s="180">
        <f>'Solar prot device - data'!D34</f>
        <v>8</v>
      </c>
      <c r="E37" s="181" t="str">
        <f>("Glazing"&amp;" + "&amp;'Solar prot device - data'!E34)</f>
        <v>Glazing + Medium translucent - Black</v>
      </c>
      <c r="F37" s="182"/>
      <c r="G37" s="182"/>
      <c r="H37" s="178">
        <f>IF('Solar prot device - data'!F34&lt;&gt;"",'Solar prot device - data'!F34,"")</f>
        <v>0.2</v>
      </c>
      <c r="I37" s="183">
        <f>IF('Solar prot device - data'!G34&lt;&gt;"",'Solar prot device - data'!G34,"")</f>
        <v>0.1</v>
      </c>
      <c r="J37" s="268">
        <f>IF('Solar prot device - data'!H34&lt;&gt;"",'Solar prot device - data'!H34,"")</f>
        <v>0.1</v>
      </c>
      <c r="K37" s="316">
        <f>IF('Solar prot device - data'!I34&lt;&gt;"",'Solar prot device - data'!I34,"")</f>
        <v>0.70000000000000007</v>
      </c>
      <c r="L37" s="184">
        <f t="shared" si="37"/>
        <v>0.33087591240875913</v>
      </c>
      <c r="M37" s="185">
        <f t="shared" si="38"/>
        <v>0.27544385026737972</v>
      </c>
      <c r="N37" s="185">
        <f t="shared" si="39"/>
        <v>0.19423529411764706</v>
      </c>
      <c r="O37" s="186">
        <f t="shared" si="40"/>
        <v>0.14439097744360901</v>
      </c>
      <c r="P37" s="311">
        <f t="shared" si="41"/>
        <v>0.68135335195530733</v>
      </c>
      <c r="Q37" s="185">
        <f t="shared" si="2"/>
        <v>0.65534638297872339</v>
      </c>
      <c r="R37" s="185">
        <f t="shared" si="3"/>
        <v>0.53930538461538458</v>
      </c>
      <c r="S37" s="214">
        <f t="shared" si="4"/>
        <v>0.3018371704180064</v>
      </c>
      <c r="T37" s="210">
        <f t="shared" si="5"/>
        <v>0.57056249999999997</v>
      </c>
      <c r="U37" s="185">
        <f t="shared" si="6"/>
        <v>0.42245694915254245</v>
      </c>
      <c r="V37" s="185">
        <f t="shared" si="7"/>
        <v>0.24291142857142856</v>
      </c>
      <c r="W37" s="214">
        <f t="shared" si="8"/>
        <v>0.12993560975609758</v>
      </c>
      <c r="Y37" s="184">
        <f t="shared" si="9"/>
        <v>0.16733870967741937</v>
      </c>
      <c r="Z37" s="185">
        <f t="shared" si="10"/>
        <v>0.13995943204868153</v>
      </c>
      <c r="AA37" s="185">
        <f t="shared" si="11"/>
        <v>0.10092687950566427</v>
      </c>
      <c r="AB37" s="186">
        <f t="shared" si="12"/>
        <v>5.561277033985583E-2</v>
      </c>
      <c r="AC37" s="184">
        <f t="shared" si="13"/>
        <v>0.16733870967741937</v>
      </c>
      <c r="AD37" s="185">
        <f t="shared" si="14"/>
        <v>0.13995943204868153</v>
      </c>
      <c r="AE37" s="185">
        <f t="shared" si="15"/>
        <v>0.10071942446043167</v>
      </c>
      <c r="AF37" s="186">
        <f t="shared" si="16"/>
        <v>5.6133056133056143E-2</v>
      </c>
      <c r="AH37" s="184">
        <f t="shared" si="17"/>
        <v>0.16353720273133976</v>
      </c>
      <c r="AI37" s="185">
        <f t="shared" si="18"/>
        <v>0.13548441821869819</v>
      </c>
      <c r="AJ37" s="266">
        <f t="shared" si="19"/>
        <v>9.330841461198279E-2</v>
      </c>
      <c r="AK37" s="214">
        <f t="shared" si="20"/>
        <v>8.8778207103753184E-2</v>
      </c>
      <c r="AL37" s="184">
        <f t="shared" si="21"/>
        <v>0.51401464227788796</v>
      </c>
      <c r="AM37" s="185">
        <f t="shared" si="22"/>
        <v>0.51538695093004183</v>
      </c>
      <c r="AN37" s="266">
        <f t="shared" si="23"/>
        <v>0.43858596015495288</v>
      </c>
      <c r="AO37" s="214">
        <f t="shared" si="24"/>
        <v>0.24570411428495026</v>
      </c>
      <c r="AP37" s="266"/>
      <c r="AQ37" s="184">
        <f t="shared" si="25"/>
        <v>0.38926577930442252</v>
      </c>
      <c r="AR37" s="185">
        <f t="shared" si="26"/>
        <v>0.36242611877286807</v>
      </c>
      <c r="AS37" s="185">
        <f t="shared" si="27"/>
        <v>0.32921236291126621</v>
      </c>
      <c r="AT37" s="186">
        <f t="shared" si="28"/>
        <v>0.45122180451127814</v>
      </c>
      <c r="AU37" s="184">
        <f t="shared" si="29"/>
        <v>0.80159217877094979</v>
      </c>
      <c r="AV37" s="185">
        <f t="shared" si="30"/>
        <v>0.86229787234042554</v>
      </c>
      <c r="AW37" s="185">
        <f t="shared" si="31"/>
        <v>0.91407692307692301</v>
      </c>
      <c r="AX37" s="186">
        <f t="shared" si="32"/>
        <v>0.94324115755626992</v>
      </c>
      <c r="AY37" s="184">
        <f t="shared" si="33"/>
        <v>0.67125000000000001</v>
      </c>
      <c r="AZ37" s="185">
        <f t="shared" si="34"/>
        <v>0.55586440677966109</v>
      </c>
      <c r="BA37" s="185">
        <f t="shared" si="35"/>
        <v>0.4117142857142857</v>
      </c>
      <c r="BB37" s="186">
        <f t="shared" si="36"/>
        <v>0.40604878048780491</v>
      </c>
      <c r="BC37" s="266"/>
      <c r="BD37" s="266"/>
      <c r="BE37" s="266"/>
      <c r="BF37" s="266"/>
    </row>
    <row r="38" spans="4:64" x14ac:dyDescent="0.2">
      <c r="D38" s="180">
        <f>'Solar prot device - data'!D35</f>
        <v>9</v>
      </c>
      <c r="E38" s="181" t="str">
        <f>("Glazing"&amp;" + "&amp;'Solar prot device - data'!E35)</f>
        <v>Glazing + High translucent - White</v>
      </c>
      <c r="F38" s="182"/>
      <c r="G38" s="182"/>
      <c r="H38" s="178">
        <f>IF('Solar prot device - data'!F35&lt;&gt;"",'Solar prot device - data'!F35,"")</f>
        <v>0.4</v>
      </c>
      <c r="I38" s="183">
        <f>IF('Solar prot device - data'!G35&lt;&gt;"",'Solar prot device - data'!G35,"")</f>
        <v>0.4</v>
      </c>
      <c r="J38" s="268">
        <f>IF('Solar prot device - data'!H35&lt;&gt;"",'Solar prot device - data'!H35,"")</f>
        <v>0.4</v>
      </c>
      <c r="K38" s="316">
        <f>IF('Solar prot device - data'!I35&lt;&gt;"",'Solar prot device - data'!I35,"")</f>
        <v>0.19999999999999996</v>
      </c>
      <c r="L38" s="184">
        <f t="shared" si="37"/>
        <v>0.40773722627737224</v>
      </c>
      <c r="M38" s="185">
        <f t="shared" si="38"/>
        <v>0.36479144385026741</v>
      </c>
      <c r="N38" s="185">
        <f t="shared" si="39"/>
        <v>0.28258823529411764</v>
      </c>
      <c r="O38" s="186">
        <f t="shared" si="40"/>
        <v>0.18953383458646617</v>
      </c>
      <c r="P38" s="311">
        <f t="shared" si="41"/>
        <v>0.53345810055865917</v>
      </c>
      <c r="Q38" s="185">
        <f t="shared" si="2"/>
        <v>0.51556182370820658</v>
      </c>
      <c r="R38" s="185">
        <f t="shared" si="3"/>
        <v>0.44622153846153845</v>
      </c>
      <c r="S38" s="214">
        <f t="shared" si="4"/>
        <v>0.27677633440514471</v>
      </c>
      <c r="T38" s="210">
        <f>IF(AND($H38&lt;&gt;"",$I38&lt;&gt;""),BI$27*$H38+BI$27*($K38+(1-BI$27)*$I38)*BI$34/BI$31,"")</f>
        <v>0.48565909090909087</v>
      </c>
      <c r="U38" s="185">
        <f>IF(AND($H38&lt;&gt;"",$I38&lt;&gt;""),BJ$27*$H38+BJ$27*($K38+(1-BJ$27)*$I38)*BJ$34/BJ$31,"")</f>
        <v>0.41457355932203394</v>
      </c>
      <c r="V38" s="185">
        <f>IF(AND($H38&lt;&gt;"",$I38&lt;&gt;""),BK$27*$H38+BK$27*($K38+(1-BK$27)*$I38)*BK$34/BK$31,"")</f>
        <v>0.29735999999999996</v>
      </c>
      <c r="W38" s="214">
        <f>IF(AND($H38&lt;&gt;"",$I38&lt;&gt;""),BL$27*$H38+BL$27*($K38+(1-BL$27)*$I38)*BL$34/BL$31,"")</f>
        <v>0.16852292682926828</v>
      </c>
      <c r="Y38" s="184">
        <f t="shared" si="9"/>
        <v>0.34297520661157027</v>
      </c>
      <c r="Z38" s="185">
        <f t="shared" si="10"/>
        <v>0.2923728813559322</v>
      </c>
      <c r="AA38" s="185">
        <f t="shared" si="11"/>
        <v>0.22171945701357468</v>
      </c>
      <c r="AB38" s="186">
        <f t="shared" si="12"/>
        <v>0.12217194570135748</v>
      </c>
      <c r="AC38" s="184">
        <f t="shared" si="13"/>
        <v>0.34297520661157027</v>
      </c>
      <c r="AD38" s="185">
        <f t="shared" si="14"/>
        <v>0.2923728813559322</v>
      </c>
      <c r="AE38" s="185">
        <f t="shared" si="15"/>
        <v>0.21973094170403587</v>
      </c>
      <c r="AF38" s="186">
        <f t="shared" si="16"/>
        <v>0.12735849056603776</v>
      </c>
      <c r="AH38" s="184">
        <f t="shared" si="17"/>
        <v>6.4762019665801973E-2</v>
      </c>
      <c r="AI38" s="185">
        <f t="shared" si="18"/>
        <v>7.2418562494335204E-2</v>
      </c>
      <c r="AJ38" s="266">
        <f t="shared" si="19"/>
        <v>6.0868778280542962E-2</v>
      </c>
      <c r="AK38" s="214">
        <f t="shared" si="20"/>
        <v>6.7361888885108689E-2</v>
      </c>
      <c r="AL38" s="184">
        <f t="shared" si="21"/>
        <v>0.19048289394708889</v>
      </c>
      <c r="AM38" s="185">
        <f t="shared" si="22"/>
        <v>0.22318894235227438</v>
      </c>
      <c r="AN38" s="266">
        <f t="shared" si="23"/>
        <v>0.22649059675750258</v>
      </c>
      <c r="AO38" s="214">
        <f t="shared" si="24"/>
        <v>0.14941784383910695</v>
      </c>
      <c r="AP38" s="266"/>
      <c r="AQ38" s="184">
        <f t="shared" si="25"/>
        <v>0.47969085444396736</v>
      </c>
      <c r="AR38" s="185">
        <f t="shared" si="26"/>
        <v>0.47998874190824659</v>
      </c>
      <c r="AS38" s="185">
        <f t="shared" si="27"/>
        <v>0.47896311066799602</v>
      </c>
      <c r="AT38" s="186">
        <f t="shared" si="28"/>
        <v>0.59229323308270676</v>
      </c>
      <c r="AU38" s="184">
        <f t="shared" si="29"/>
        <v>0.6275977653631285</v>
      </c>
      <c r="AV38" s="185">
        <f t="shared" si="30"/>
        <v>0.67837082066869281</v>
      </c>
      <c r="AW38" s="185">
        <f t="shared" si="31"/>
        <v>0.75630769230769235</v>
      </c>
      <c r="AX38" s="186">
        <f t="shared" si="32"/>
        <v>0.86492604501607717</v>
      </c>
      <c r="AY38" s="184">
        <f t="shared" si="33"/>
        <v>0.5713636363636363</v>
      </c>
      <c r="AZ38" s="185">
        <f t="shared" si="34"/>
        <v>0.54549152542372881</v>
      </c>
      <c r="BA38" s="185">
        <f t="shared" si="35"/>
        <v>0.504</v>
      </c>
      <c r="BB38" s="186">
        <f t="shared" si="36"/>
        <v>0.52663414634146333</v>
      </c>
      <c r="BC38" s="266"/>
      <c r="BD38" s="266"/>
      <c r="BE38" s="266"/>
      <c r="BF38" s="266"/>
    </row>
    <row r="39" spans="4:64" x14ac:dyDescent="0.2">
      <c r="D39" s="180">
        <f>'Solar prot device - data'!D36</f>
        <v>10</v>
      </c>
      <c r="E39" s="181" t="str">
        <f>("Glazing"&amp;" + "&amp;'Solar prot device - data'!E36)</f>
        <v>Glazing + High translucent - Pastel</v>
      </c>
      <c r="F39" s="182"/>
      <c r="G39" s="182"/>
      <c r="H39" s="178">
        <f>IF('Solar prot device - data'!F36&lt;&gt;"",'Solar prot device - data'!F36,"")</f>
        <v>0.4</v>
      </c>
      <c r="I39" s="183">
        <f>IF('Solar prot device - data'!G36&lt;&gt;"",'Solar prot device - data'!G36,"")</f>
        <v>0.3</v>
      </c>
      <c r="J39" s="268">
        <f>IF('Solar prot device - data'!H36&lt;&gt;"",'Solar prot device - data'!H36,"")</f>
        <v>0.3</v>
      </c>
      <c r="K39" s="316">
        <f>IF('Solar prot device - data'!I36&lt;&gt;"",'Solar prot device - data'!I36,"")</f>
        <v>0.3</v>
      </c>
      <c r="L39" s="184">
        <f t="shared" si="37"/>
        <v>0.42890510948905108</v>
      </c>
      <c r="M39" s="185">
        <f t="shared" si="38"/>
        <v>0.38029946524064173</v>
      </c>
      <c r="N39" s="185">
        <f t="shared" si="39"/>
        <v>0.29141176470588237</v>
      </c>
      <c r="O39" s="186">
        <f t="shared" si="40"/>
        <v>0.19780451127819548</v>
      </c>
      <c r="P39" s="311">
        <f t="shared" si="41"/>
        <v>0.59193715083798881</v>
      </c>
      <c r="Q39" s="185">
        <f t="shared" si="2"/>
        <v>0.56662273556231013</v>
      </c>
      <c r="R39" s="185">
        <f t="shared" si="3"/>
        <v>0.47876230769230765</v>
      </c>
      <c r="S39" s="214">
        <f t="shared" si="4"/>
        <v>0.28588450160771706</v>
      </c>
      <c r="T39" s="210">
        <f t="shared" ref="T39:T51" si="42">IF(AND($H39&lt;&gt;"",$I39&lt;&gt;""),BI$27*$H39+BI$27*($K39+(1-BI$27)*$I39)*BI$34/BI$31,"")</f>
        <v>0.53327840909090907</v>
      </c>
      <c r="U39" s="185">
        <f t="shared" ref="U39:U51" si="43">IF(AND($H39&lt;&gt;"",$I39&lt;&gt;""),BJ$27*$H39+BJ$27*($K39+(1-BJ$27)*$I39)*BJ$34/BJ$31,"")</f>
        <v>0.44296406779661024</v>
      </c>
      <c r="V39" s="185">
        <f t="shared" ref="V39:V51" si="44">IF(AND($H39&lt;&gt;"",$I39&lt;&gt;""),BK$27*$H39+BK$27*($K39+(1-BK$27)*$I39)*BK$34/BK$31,"")</f>
        <v>0.30730571428571429</v>
      </c>
      <c r="W39" s="214">
        <f t="shared" ref="W39:W51" si="45">IF(AND($H39&lt;&gt;"",$I39&lt;&gt;""),BL$27*$H39+BL$27*($K39+(1-BL$27)*$I39)*BL$34/BL$31,"")</f>
        <v>0.17127024390243903</v>
      </c>
      <c r="Y39" s="184">
        <f t="shared" si="9"/>
        <v>0.34016393442622955</v>
      </c>
      <c r="Z39" s="185">
        <f t="shared" si="10"/>
        <v>0.2881002087682672</v>
      </c>
      <c r="AA39" s="185">
        <f t="shared" si="11"/>
        <v>0.21467688937568455</v>
      </c>
      <c r="AB39" s="186">
        <f t="shared" si="12"/>
        <v>0.11829134720700987</v>
      </c>
      <c r="AC39" s="184">
        <f t="shared" si="13"/>
        <v>0.34016393442622955</v>
      </c>
      <c r="AD39" s="185">
        <f t="shared" si="14"/>
        <v>0.2881002087682672</v>
      </c>
      <c r="AE39" s="185">
        <f t="shared" si="15"/>
        <v>0.21327529923830249</v>
      </c>
      <c r="AF39" s="186">
        <f t="shared" si="16"/>
        <v>0.12189616252821672</v>
      </c>
      <c r="AH39" s="184">
        <f t="shared" si="17"/>
        <v>8.8741175062821531E-2</v>
      </c>
      <c r="AI39" s="185">
        <f t="shared" si="18"/>
        <v>9.2199256472374536E-2</v>
      </c>
      <c r="AJ39" s="266">
        <f t="shared" si="19"/>
        <v>7.6734875330197821E-2</v>
      </c>
      <c r="AK39" s="214">
        <f t="shared" si="20"/>
        <v>7.951316407118561E-2</v>
      </c>
      <c r="AL39" s="184">
        <f t="shared" si="21"/>
        <v>0.25177321641175926</v>
      </c>
      <c r="AM39" s="185">
        <f t="shared" si="22"/>
        <v>0.27852252679404294</v>
      </c>
      <c r="AN39" s="266">
        <f t="shared" si="23"/>
        <v>0.26548700845400519</v>
      </c>
      <c r="AO39" s="214">
        <f t="shared" si="24"/>
        <v>0.16398833907950033</v>
      </c>
      <c r="AP39" s="266"/>
      <c r="AQ39" s="184">
        <f t="shared" si="25"/>
        <v>0.50459424645770712</v>
      </c>
      <c r="AR39" s="185">
        <f t="shared" si="26"/>
        <v>0.50039403321137066</v>
      </c>
      <c r="AS39" s="185">
        <f t="shared" si="27"/>
        <v>0.49391824526420741</v>
      </c>
      <c r="AT39" s="186">
        <f t="shared" si="28"/>
        <v>0.61813909774436082</v>
      </c>
      <c r="AU39" s="184">
        <f t="shared" si="29"/>
        <v>0.6963966480446927</v>
      </c>
      <c r="AV39" s="185">
        <f t="shared" si="30"/>
        <v>0.74555623100303969</v>
      </c>
      <c r="AW39" s="185">
        <f t="shared" si="31"/>
        <v>0.81146153846153846</v>
      </c>
      <c r="AX39" s="186">
        <f t="shared" si="32"/>
        <v>0.89338906752411573</v>
      </c>
      <c r="AY39" s="184">
        <f t="shared" si="33"/>
        <v>0.62738636363636358</v>
      </c>
      <c r="AZ39" s="185">
        <f t="shared" si="34"/>
        <v>0.58284745762711876</v>
      </c>
      <c r="BA39" s="185">
        <f t="shared" si="35"/>
        <v>0.52085714285714291</v>
      </c>
      <c r="BB39" s="186">
        <f t="shared" si="36"/>
        <v>0.53521951219512198</v>
      </c>
      <c r="BC39" s="266"/>
      <c r="BD39" s="266"/>
      <c r="BE39" s="266"/>
      <c r="BF39" s="266"/>
    </row>
    <row r="40" spans="4:64" x14ac:dyDescent="0.2">
      <c r="D40" s="180">
        <f>'Solar prot device - data'!D37</f>
        <v>11</v>
      </c>
      <c r="E40" s="181" t="str">
        <f>("Glazing"&amp;" + "&amp;'Solar prot device - data'!E37)</f>
        <v>Glazing + High translucent - Dark</v>
      </c>
      <c r="F40" s="182"/>
      <c r="G40" s="182"/>
      <c r="H40" s="178">
        <f>IF('Solar prot device - data'!F37&lt;&gt;"",'Solar prot device - data'!F37,"")</f>
        <v>0.4</v>
      </c>
      <c r="I40" s="183">
        <f>IF('Solar prot device - data'!G37&lt;&gt;"",'Solar prot device - data'!G37,"")</f>
        <v>0.2</v>
      </c>
      <c r="J40" s="268">
        <f>IF('Solar prot device - data'!H37&lt;&gt;"",'Solar prot device - data'!H37,"")</f>
        <v>0.2</v>
      </c>
      <c r="K40" s="316">
        <f>IF('Solar prot device - data'!I37&lt;&gt;"",'Solar prot device - data'!I37,"")</f>
        <v>0.39999999999999997</v>
      </c>
      <c r="L40" s="184">
        <f t="shared" si="37"/>
        <v>0.45007299270072992</v>
      </c>
      <c r="M40" s="185">
        <f t="shared" si="38"/>
        <v>0.39580748663101606</v>
      </c>
      <c r="N40" s="185">
        <f t="shared" si="39"/>
        <v>0.30023529411764704</v>
      </c>
      <c r="O40" s="186">
        <f t="shared" si="40"/>
        <v>0.2060751879699248</v>
      </c>
      <c r="P40" s="311">
        <f t="shared" si="41"/>
        <v>0.65041620111731846</v>
      </c>
      <c r="Q40" s="185">
        <f t="shared" si="2"/>
        <v>0.61768364741641335</v>
      </c>
      <c r="R40" s="185">
        <f t="shared" si="3"/>
        <v>0.51130307692307697</v>
      </c>
      <c r="S40" s="214">
        <f t="shared" si="4"/>
        <v>0.2949926688102894</v>
      </c>
      <c r="T40" s="210">
        <f t="shared" si="42"/>
        <v>0.58089772727272726</v>
      </c>
      <c r="U40" s="185">
        <f t="shared" si="43"/>
        <v>0.47135457627118649</v>
      </c>
      <c r="V40" s="185">
        <f t="shared" si="44"/>
        <v>0.31725142857142852</v>
      </c>
      <c r="W40" s="214">
        <f t="shared" si="45"/>
        <v>0.17401756097560975</v>
      </c>
      <c r="Y40" s="184">
        <f t="shared" si="9"/>
        <v>0.33739837398373984</v>
      </c>
      <c r="Z40" s="185">
        <f t="shared" si="10"/>
        <v>0.2839506172839506</v>
      </c>
      <c r="AA40" s="185">
        <f t="shared" si="11"/>
        <v>0.20806794055201699</v>
      </c>
      <c r="AB40" s="186">
        <f t="shared" si="12"/>
        <v>0.11464968152866244</v>
      </c>
      <c r="AC40" s="184">
        <f t="shared" si="13"/>
        <v>0.33739837398373984</v>
      </c>
      <c r="AD40" s="185">
        <f t="shared" si="14"/>
        <v>0.2839506172839506</v>
      </c>
      <c r="AE40" s="185">
        <f t="shared" si="15"/>
        <v>0.20718816067653278</v>
      </c>
      <c r="AF40" s="186">
        <f t="shared" si="16"/>
        <v>0.11688311688311691</v>
      </c>
      <c r="AH40" s="184">
        <f t="shared" si="17"/>
        <v>0.11267461871699008</v>
      </c>
      <c r="AI40" s="185">
        <f t="shared" si="18"/>
        <v>0.11185686934706546</v>
      </c>
      <c r="AJ40" s="266">
        <f t="shared" si="19"/>
        <v>9.216735356563005E-2</v>
      </c>
      <c r="AK40" s="214">
        <f t="shared" si="20"/>
        <v>9.1425506441262364E-2</v>
      </c>
      <c r="AL40" s="184">
        <f t="shared" si="21"/>
        <v>0.31301782713357862</v>
      </c>
      <c r="AM40" s="185">
        <f t="shared" si="22"/>
        <v>0.33373303013246275</v>
      </c>
      <c r="AN40" s="266">
        <f t="shared" si="23"/>
        <v>0.30411491624654419</v>
      </c>
      <c r="AO40" s="214">
        <f t="shared" si="24"/>
        <v>0.17810955192717248</v>
      </c>
      <c r="AP40" s="266"/>
      <c r="AQ40" s="184">
        <f t="shared" si="25"/>
        <v>0.52949763847144693</v>
      </c>
      <c r="AR40" s="185">
        <f t="shared" si="26"/>
        <v>0.52079932451449484</v>
      </c>
      <c r="AS40" s="185">
        <f t="shared" si="27"/>
        <v>0.5088733798604187</v>
      </c>
      <c r="AT40" s="186">
        <f t="shared" si="28"/>
        <v>0.64398496240601499</v>
      </c>
      <c r="AU40" s="184">
        <f t="shared" si="29"/>
        <v>0.76519553072625701</v>
      </c>
      <c r="AV40" s="185">
        <f t="shared" si="30"/>
        <v>0.81274164133738602</v>
      </c>
      <c r="AW40" s="185">
        <f t="shared" si="31"/>
        <v>0.86661538461538479</v>
      </c>
      <c r="AX40" s="186">
        <f t="shared" si="32"/>
        <v>0.9218520900321544</v>
      </c>
      <c r="AY40" s="184">
        <f t="shared" si="33"/>
        <v>0.68340909090909097</v>
      </c>
      <c r="AZ40" s="185">
        <f t="shared" si="34"/>
        <v>0.62020338983050849</v>
      </c>
      <c r="BA40" s="185">
        <f t="shared" si="35"/>
        <v>0.5377142857142857</v>
      </c>
      <c r="BB40" s="186">
        <f t="shared" si="36"/>
        <v>0.54380487804878042</v>
      </c>
      <c r="BC40" s="266"/>
      <c r="BD40" s="266"/>
      <c r="BE40" s="266"/>
      <c r="BF40" s="266"/>
    </row>
    <row r="41" spans="4:64" x14ac:dyDescent="0.2">
      <c r="D41" s="180">
        <f>'Solar prot device - data'!D38</f>
        <v>12</v>
      </c>
      <c r="E41" s="181" t="str">
        <f>("Glazing"&amp;" + "&amp;'Solar prot device - data'!E38)</f>
        <v>Glazing + High translucent - Black</v>
      </c>
      <c r="F41" s="182"/>
      <c r="G41" s="182"/>
      <c r="H41" s="178">
        <f>IF('Solar prot device - data'!F38&lt;&gt;"",'Solar prot device - data'!F38,"")</f>
        <v>0.4</v>
      </c>
      <c r="I41" s="183">
        <f>IF('Solar prot device - data'!G38&lt;&gt;"",'Solar prot device - data'!G38,"")</f>
        <v>0.1</v>
      </c>
      <c r="J41" s="268">
        <f>IF('Solar prot device - data'!H38&lt;&gt;"",'Solar prot device - data'!H38,"")</f>
        <v>0.1</v>
      </c>
      <c r="K41" s="316">
        <f>IF('Solar prot device - data'!I38&lt;&gt;"",'Solar prot device - data'!I38,"")</f>
        <v>0.5</v>
      </c>
      <c r="L41" s="184">
        <f t="shared" si="37"/>
        <v>0.47124087591240876</v>
      </c>
      <c r="M41" s="185">
        <f t="shared" si="38"/>
        <v>0.41131550802139039</v>
      </c>
      <c r="N41" s="185">
        <f t="shared" si="39"/>
        <v>0.30905882352941177</v>
      </c>
      <c r="O41" s="186">
        <f t="shared" si="40"/>
        <v>0.21434586466165412</v>
      </c>
      <c r="P41" s="311">
        <f t="shared" si="41"/>
        <v>0.708895251396648</v>
      </c>
      <c r="Q41" s="185">
        <f t="shared" si="2"/>
        <v>0.66874455927051668</v>
      </c>
      <c r="R41" s="185">
        <f t="shared" si="3"/>
        <v>0.54384384615384618</v>
      </c>
      <c r="S41" s="214">
        <f t="shared" si="4"/>
        <v>0.3041008360128617</v>
      </c>
      <c r="T41" s="210">
        <f t="shared" si="42"/>
        <v>0.62851704545454545</v>
      </c>
      <c r="U41" s="185">
        <f t="shared" si="43"/>
        <v>0.49974508474576274</v>
      </c>
      <c r="V41" s="185">
        <f t="shared" si="44"/>
        <v>0.32719714285714285</v>
      </c>
      <c r="W41" s="214">
        <f t="shared" si="45"/>
        <v>0.17676487804878049</v>
      </c>
      <c r="Y41" s="184">
        <f t="shared" si="9"/>
        <v>0.33467741935483875</v>
      </c>
      <c r="Z41" s="185">
        <f t="shared" si="10"/>
        <v>0.27991886409736305</v>
      </c>
      <c r="AA41" s="185">
        <f t="shared" si="11"/>
        <v>0.20185375901132854</v>
      </c>
      <c r="AB41" s="186">
        <f t="shared" si="12"/>
        <v>0.11122554067971166</v>
      </c>
      <c r="AC41" s="184">
        <f t="shared" si="13"/>
        <v>0.33467741935483875</v>
      </c>
      <c r="AD41" s="185">
        <f t="shared" si="14"/>
        <v>0.27991886409736305</v>
      </c>
      <c r="AE41" s="185">
        <f t="shared" si="15"/>
        <v>0.20143884892086333</v>
      </c>
      <c r="AF41" s="186">
        <f t="shared" si="16"/>
        <v>0.11226611226611229</v>
      </c>
      <c r="AH41" s="184">
        <f t="shared" si="17"/>
        <v>0.13656345655757002</v>
      </c>
      <c r="AI41" s="185">
        <f t="shared" si="18"/>
        <v>0.13139664392402733</v>
      </c>
      <c r="AJ41" s="266">
        <f t="shared" si="19"/>
        <v>0.10720506451808323</v>
      </c>
      <c r="AK41" s="214">
        <f t="shared" si="20"/>
        <v>0.10312032398194246</v>
      </c>
      <c r="AL41" s="184">
        <f t="shared" si="21"/>
        <v>0.37421783204180925</v>
      </c>
      <c r="AM41" s="185">
        <f t="shared" si="22"/>
        <v>0.38882569517315363</v>
      </c>
      <c r="AN41" s="266">
        <f t="shared" si="23"/>
        <v>0.34240499723298284</v>
      </c>
      <c r="AO41" s="214">
        <f t="shared" si="24"/>
        <v>0.19183472374674942</v>
      </c>
      <c r="AP41" s="266"/>
      <c r="AQ41" s="184">
        <f t="shared" si="25"/>
        <v>0.55440103048518674</v>
      </c>
      <c r="AR41" s="185">
        <f t="shared" si="26"/>
        <v>0.54120461581761892</v>
      </c>
      <c r="AS41" s="185">
        <f t="shared" si="27"/>
        <v>0.52382851445663015</v>
      </c>
      <c r="AT41" s="186">
        <f t="shared" si="28"/>
        <v>0.66983082706766905</v>
      </c>
      <c r="AU41" s="184">
        <f t="shared" si="29"/>
        <v>0.83399441340782121</v>
      </c>
      <c r="AV41" s="185">
        <f t="shared" si="30"/>
        <v>0.87992705167173246</v>
      </c>
      <c r="AW41" s="185">
        <f t="shared" si="31"/>
        <v>0.9217692307692309</v>
      </c>
      <c r="AX41" s="186">
        <f t="shared" si="32"/>
        <v>0.95031511254019274</v>
      </c>
      <c r="AY41" s="184">
        <f t="shared" si="33"/>
        <v>0.73943181818181825</v>
      </c>
      <c r="AZ41" s="185">
        <f t="shared" si="34"/>
        <v>0.65755932203389833</v>
      </c>
      <c r="BA41" s="185">
        <f t="shared" si="35"/>
        <v>0.5545714285714286</v>
      </c>
      <c r="BB41" s="186">
        <f t="shared" si="36"/>
        <v>0.55239024390243907</v>
      </c>
      <c r="BC41" s="266"/>
      <c r="BD41" s="266"/>
      <c r="BE41" s="266"/>
      <c r="BF41" s="266"/>
    </row>
    <row r="42" spans="4:64" x14ac:dyDescent="0.2">
      <c r="D42" s="180">
        <f>'Solar prot device - data'!D39</f>
        <v>13</v>
      </c>
      <c r="E42" s="181" t="str">
        <f>("Glazing"&amp;" + "&amp;'Solar prot device - data'!E39)</f>
        <v xml:space="preserve">Glazing + </v>
      </c>
      <c r="F42" s="182"/>
      <c r="G42" s="182"/>
      <c r="H42" s="178" t="str">
        <f>IF('Solar prot device - data'!F39&lt;&gt;"",'Solar prot device - data'!F39,"")</f>
        <v/>
      </c>
      <c r="I42" s="183" t="str">
        <f>IF('Solar prot device - data'!G39&lt;&gt;"",'Solar prot device - data'!G39,"")</f>
        <v/>
      </c>
      <c r="J42" s="268" t="str">
        <f>IF('Solar prot device - data'!H39&lt;&gt;"",'Solar prot device - data'!H39,"")</f>
        <v/>
      </c>
      <c r="K42" s="316" t="str">
        <f>IF('Solar prot device - data'!I39&lt;&gt;"",'Solar prot device - data'!I39,"")</f>
        <v/>
      </c>
      <c r="L42" s="184" t="str">
        <f t="shared" si="37"/>
        <v/>
      </c>
      <c r="M42" s="185" t="str">
        <f t="shared" si="38"/>
        <v/>
      </c>
      <c r="N42" s="185" t="str">
        <f t="shared" si="39"/>
        <v/>
      </c>
      <c r="O42" s="186" t="str">
        <f t="shared" si="40"/>
        <v/>
      </c>
      <c r="P42" s="311" t="str">
        <f t="shared" si="41"/>
        <v/>
      </c>
      <c r="Q42" s="185" t="str">
        <f t="shared" si="2"/>
        <v/>
      </c>
      <c r="R42" s="185" t="str">
        <f t="shared" si="3"/>
        <v/>
      </c>
      <c r="S42" s="214" t="str">
        <f t="shared" si="4"/>
        <v/>
      </c>
      <c r="T42" s="210" t="str">
        <f t="shared" si="42"/>
        <v/>
      </c>
      <c r="U42" s="185" t="str">
        <f t="shared" si="43"/>
        <v/>
      </c>
      <c r="V42" s="185" t="str">
        <f t="shared" si="44"/>
        <v/>
      </c>
      <c r="W42" s="214" t="str">
        <f t="shared" si="45"/>
        <v/>
      </c>
      <c r="Y42" s="184" t="str">
        <f t="shared" si="9"/>
        <v/>
      </c>
      <c r="Z42" s="185" t="str">
        <f t="shared" si="10"/>
        <v/>
      </c>
      <c r="AA42" s="185" t="str">
        <f t="shared" si="11"/>
        <v/>
      </c>
      <c r="AB42" s="186" t="str">
        <f t="shared" si="12"/>
        <v/>
      </c>
      <c r="AC42" s="184" t="str">
        <f t="shared" si="13"/>
        <v/>
      </c>
      <c r="AD42" s="185" t="str">
        <f t="shared" si="14"/>
        <v/>
      </c>
      <c r="AE42" s="185" t="str">
        <f t="shared" si="15"/>
        <v/>
      </c>
      <c r="AF42" s="186" t="str">
        <f t="shared" si="16"/>
        <v/>
      </c>
      <c r="AH42" s="184" t="str">
        <f t="shared" si="17"/>
        <v/>
      </c>
      <c r="AI42" s="185" t="str">
        <f t="shared" si="18"/>
        <v/>
      </c>
      <c r="AJ42" s="266" t="str">
        <f t="shared" si="19"/>
        <v/>
      </c>
      <c r="AK42" s="214" t="str">
        <f t="shared" si="20"/>
        <v/>
      </c>
      <c r="AL42" s="184" t="str">
        <f t="shared" si="21"/>
        <v/>
      </c>
      <c r="AM42" s="185" t="str">
        <f t="shared" si="22"/>
        <v/>
      </c>
      <c r="AN42" s="266" t="str">
        <f t="shared" si="23"/>
        <v/>
      </c>
      <c r="AO42" s="214" t="str">
        <f t="shared" si="24"/>
        <v/>
      </c>
      <c r="AP42" s="266"/>
      <c r="AQ42" s="184" t="str">
        <f t="shared" si="25"/>
        <v/>
      </c>
      <c r="AR42" s="185" t="str">
        <f t="shared" si="26"/>
        <v/>
      </c>
      <c r="AS42" s="185" t="str">
        <f t="shared" si="27"/>
        <v/>
      </c>
      <c r="AT42" s="186" t="str">
        <f t="shared" si="28"/>
        <v/>
      </c>
      <c r="AU42" s="184" t="str">
        <f t="shared" si="29"/>
        <v/>
      </c>
      <c r="AV42" s="185" t="str">
        <f t="shared" si="30"/>
        <v/>
      </c>
      <c r="AW42" s="185" t="str">
        <f t="shared" si="31"/>
        <v/>
      </c>
      <c r="AX42" s="186" t="str">
        <f t="shared" si="32"/>
        <v/>
      </c>
      <c r="AY42" s="184" t="str">
        <f t="shared" si="33"/>
        <v/>
      </c>
      <c r="AZ42" s="185" t="str">
        <f t="shared" si="34"/>
        <v/>
      </c>
      <c r="BA42" s="185" t="str">
        <f t="shared" si="35"/>
        <v/>
      </c>
      <c r="BB42" s="186" t="str">
        <f t="shared" si="36"/>
        <v/>
      </c>
      <c r="BC42" s="266"/>
      <c r="BD42" s="266"/>
      <c r="BE42" s="266"/>
      <c r="BF42" s="266"/>
    </row>
    <row r="43" spans="4:64" x14ac:dyDescent="0.2">
      <c r="D43" s="180">
        <f>'Solar prot device - data'!D40</f>
        <v>14</v>
      </c>
      <c r="E43" s="181" t="str">
        <f>("Glazing"&amp;" + "&amp;'Solar prot device - data'!E40)</f>
        <v xml:space="preserve">Glazing + </v>
      </c>
      <c r="F43" s="182"/>
      <c r="G43" s="182"/>
      <c r="H43" s="178" t="str">
        <f>IF('Solar prot device - data'!F40&lt;&gt;"",'Solar prot device - data'!F40,"")</f>
        <v/>
      </c>
      <c r="I43" s="183" t="str">
        <f>IF('Solar prot device - data'!G40&lt;&gt;"",'Solar prot device - data'!G40,"")</f>
        <v/>
      </c>
      <c r="J43" s="268" t="str">
        <f>IF('Solar prot device - data'!H40&lt;&gt;"",'Solar prot device - data'!H40,"")</f>
        <v/>
      </c>
      <c r="K43" s="316" t="str">
        <f>IF('Solar prot device - data'!I40&lt;&gt;"",'Solar prot device - data'!I40,"")</f>
        <v/>
      </c>
      <c r="L43" s="184" t="str">
        <f t="shared" si="37"/>
        <v/>
      </c>
      <c r="M43" s="185" t="str">
        <f t="shared" si="38"/>
        <v/>
      </c>
      <c r="N43" s="185" t="str">
        <f t="shared" si="39"/>
        <v/>
      </c>
      <c r="O43" s="186" t="str">
        <f t="shared" si="40"/>
        <v/>
      </c>
      <c r="P43" s="311" t="str">
        <f t="shared" si="41"/>
        <v/>
      </c>
      <c r="Q43" s="185" t="str">
        <f t="shared" si="2"/>
        <v/>
      </c>
      <c r="R43" s="185" t="str">
        <f t="shared" si="3"/>
        <v/>
      </c>
      <c r="S43" s="214" t="str">
        <f t="shared" si="4"/>
        <v/>
      </c>
      <c r="T43" s="210" t="str">
        <f t="shared" si="42"/>
        <v/>
      </c>
      <c r="U43" s="185" t="str">
        <f t="shared" si="43"/>
        <v/>
      </c>
      <c r="V43" s="185" t="str">
        <f t="shared" si="44"/>
        <v/>
      </c>
      <c r="W43" s="214" t="str">
        <f t="shared" si="45"/>
        <v/>
      </c>
      <c r="Y43" s="184" t="str">
        <f t="shared" si="9"/>
        <v/>
      </c>
      <c r="Z43" s="185" t="str">
        <f t="shared" si="10"/>
        <v/>
      </c>
      <c r="AA43" s="185" t="str">
        <f t="shared" si="11"/>
        <v/>
      </c>
      <c r="AB43" s="186" t="str">
        <f t="shared" si="12"/>
        <v/>
      </c>
      <c r="AC43" s="184" t="str">
        <f t="shared" si="13"/>
        <v/>
      </c>
      <c r="AD43" s="185" t="str">
        <f t="shared" si="14"/>
        <v/>
      </c>
      <c r="AE43" s="185" t="str">
        <f t="shared" si="15"/>
        <v/>
      </c>
      <c r="AF43" s="186" t="str">
        <f t="shared" si="16"/>
        <v/>
      </c>
      <c r="AH43" s="184" t="str">
        <f t="shared" si="17"/>
        <v/>
      </c>
      <c r="AI43" s="185" t="str">
        <f t="shared" si="18"/>
        <v/>
      </c>
      <c r="AJ43" s="266" t="str">
        <f t="shared" si="19"/>
        <v/>
      </c>
      <c r="AK43" s="214" t="str">
        <f t="shared" si="20"/>
        <v/>
      </c>
      <c r="AL43" s="184" t="str">
        <f t="shared" si="21"/>
        <v/>
      </c>
      <c r="AM43" s="185" t="str">
        <f t="shared" si="22"/>
        <v/>
      </c>
      <c r="AN43" s="266" t="str">
        <f t="shared" si="23"/>
        <v/>
      </c>
      <c r="AO43" s="214" t="str">
        <f t="shared" si="24"/>
        <v/>
      </c>
      <c r="AP43" s="266"/>
      <c r="AQ43" s="184" t="str">
        <f t="shared" si="25"/>
        <v/>
      </c>
      <c r="AR43" s="185" t="str">
        <f t="shared" si="26"/>
        <v/>
      </c>
      <c r="AS43" s="185" t="str">
        <f t="shared" si="27"/>
        <v/>
      </c>
      <c r="AT43" s="186" t="str">
        <f t="shared" si="28"/>
        <v/>
      </c>
      <c r="AU43" s="184" t="str">
        <f t="shared" si="29"/>
        <v/>
      </c>
      <c r="AV43" s="185" t="str">
        <f t="shared" si="30"/>
        <v/>
      </c>
      <c r="AW43" s="185" t="str">
        <f t="shared" si="31"/>
        <v/>
      </c>
      <c r="AX43" s="186" t="str">
        <f t="shared" si="32"/>
        <v/>
      </c>
      <c r="AY43" s="184" t="str">
        <f t="shared" si="33"/>
        <v/>
      </c>
      <c r="AZ43" s="185" t="str">
        <f t="shared" si="34"/>
        <v/>
      </c>
      <c r="BA43" s="185" t="str">
        <f t="shared" si="35"/>
        <v/>
      </c>
      <c r="BB43" s="186" t="str">
        <f t="shared" si="36"/>
        <v/>
      </c>
      <c r="BC43" s="266"/>
      <c r="BD43" s="266"/>
      <c r="BE43" s="266"/>
      <c r="BF43" s="266"/>
    </row>
    <row r="44" spans="4:64" x14ac:dyDescent="0.2">
      <c r="D44" s="180">
        <f>'Solar prot device - data'!D41</f>
        <v>15</v>
      </c>
      <c r="E44" s="181" t="str">
        <f>("Glazing"&amp;" + "&amp;'Solar prot device - data'!E41)</f>
        <v xml:space="preserve">Glazing + </v>
      </c>
      <c r="F44" s="182"/>
      <c r="G44" s="182"/>
      <c r="H44" s="178" t="str">
        <f>IF('Solar prot device - data'!F41&lt;&gt;"",'Solar prot device - data'!F41,"")</f>
        <v/>
      </c>
      <c r="I44" s="183" t="str">
        <f>IF('Solar prot device - data'!G41&lt;&gt;"",'Solar prot device - data'!G41,"")</f>
        <v/>
      </c>
      <c r="J44" s="268" t="str">
        <f>IF('Solar prot device - data'!H41&lt;&gt;"",'Solar prot device - data'!H41,"")</f>
        <v/>
      </c>
      <c r="K44" s="316" t="str">
        <f>IF('Solar prot device - data'!I41&lt;&gt;"",'Solar prot device - data'!I41,"")</f>
        <v/>
      </c>
      <c r="L44" s="184" t="str">
        <f t="shared" si="37"/>
        <v/>
      </c>
      <c r="M44" s="185" t="str">
        <f t="shared" si="38"/>
        <v/>
      </c>
      <c r="N44" s="185" t="str">
        <f t="shared" si="39"/>
        <v/>
      </c>
      <c r="O44" s="186" t="str">
        <f t="shared" si="40"/>
        <v/>
      </c>
      <c r="P44" s="311" t="str">
        <f t="shared" si="41"/>
        <v/>
      </c>
      <c r="Q44" s="185" t="str">
        <f t="shared" si="2"/>
        <v/>
      </c>
      <c r="R44" s="185" t="str">
        <f t="shared" ref="R44:R107" si="46">IF(AND($H44&lt;&gt;"",$I44&lt;&gt;""),BK$27*(1-BK$27*$I44-$K44*BK$33/BK$30),"")</f>
        <v/>
      </c>
      <c r="S44" s="214" t="str">
        <f t="shared" ref="S44:S107" si="47">IF(AND($H44&lt;&gt;"",$I44&lt;&gt;""),BL$27*(1-BL$27*$I44-$K44*BL$33/BL$30),"")</f>
        <v/>
      </c>
      <c r="T44" s="210" t="str">
        <f t="shared" si="42"/>
        <v/>
      </c>
      <c r="U44" s="185" t="str">
        <f t="shared" si="43"/>
        <v/>
      </c>
      <c r="V44" s="185" t="str">
        <f t="shared" si="44"/>
        <v/>
      </c>
      <c r="W44" s="214" t="str">
        <f t="shared" si="45"/>
        <v/>
      </c>
      <c r="Y44" s="184" t="str">
        <f t="shared" si="9"/>
        <v/>
      </c>
      <c r="Z44" s="185" t="str">
        <f t="shared" si="10"/>
        <v/>
      </c>
      <c r="AA44" s="185" t="str">
        <f t="shared" si="11"/>
        <v/>
      </c>
      <c r="AB44" s="186" t="str">
        <f t="shared" si="12"/>
        <v/>
      </c>
      <c r="AC44" s="184" t="str">
        <f t="shared" si="13"/>
        <v/>
      </c>
      <c r="AD44" s="185" t="str">
        <f t="shared" si="14"/>
        <v/>
      </c>
      <c r="AE44" s="185" t="str">
        <f t="shared" si="15"/>
        <v/>
      </c>
      <c r="AF44" s="186" t="str">
        <f t="shared" si="16"/>
        <v/>
      </c>
      <c r="AH44" s="184" t="str">
        <f t="shared" si="17"/>
        <v/>
      </c>
      <c r="AI44" s="185" t="str">
        <f t="shared" si="18"/>
        <v/>
      </c>
      <c r="AJ44" s="266" t="str">
        <f t="shared" si="19"/>
        <v/>
      </c>
      <c r="AK44" s="214" t="str">
        <f t="shared" si="20"/>
        <v/>
      </c>
      <c r="AL44" s="184" t="str">
        <f t="shared" si="21"/>
        <v/>
      </c>
      <c r="AM44" s="185" t="str">
        <f t="shared" si="22"/>
        <v/>
      </c>
      <c r="AN44" s="266" t="str">
        <f t="shared" si="23"/>
        <v/>
      </c>
      <c r="AO44" s="214" t="str">
        <f t="shared" si="24"/>
        <v/>
      </c>
      <c r="AP44" s="266"/>
      <c r="AQ44" s="184" t="str">
        <f t="shared" si="25"/>
        <v/>
      </c>
      <c r="AR44" s="185" t="str">
        <f t="shared" si="26"/>
        <v/>
      </c>
      <c r="AS44" s="185" t="str">
        <f t="shared" si="27"/>
        <v/>
      </c>
      <c r="AT44" s="186" t="str">
        <f t="shared" si="28"/>
        <v/>
      </c>
      <c r="AU44" s="184" t="str">
        <f t="shared" si="29"/>
        <v/>
      </c>
      <c r="AV44" s="185" t="str">
        <f t="shared" si="30"/>
        <v/>
      </c>
      <c r="AW44" s="185" t="str">
        <f t="shared" si="31"/>
        <v/>
      </c>
      <c r="AX44" s="186" t="str">
        <f t="shared" si="32"/>
        <v/>
      </c>
      <c r="AY44" s="184" t="str">
        <f t="shared" si="33"/>
        <v/>
      </c>
      <c r="AZ44" s="185" t="str">
        <f t="shared" si="34"/>
        <v/>
      </c>
      <c r="BA44" s="185" t="str">
        <f t="shared" si="35"/>
        <v/>
      </c>
      <c r="BB44" s="186" t="str">
        <f t="shared" si="36"/>
        <v/>
      </c>
      <c r="BC44" s="266"/>
      <c r="BD44" s="266"/>
      <c r="BE44" s="266"/>
      <c r="BF44" s="266"/>
    </row>
    <row r="45" spans="4:64" x14ac:dyDescent="0.2">
      <c r="D45" s="180">
        <f>'Solar prot device - data'!D42</f>
        <v>16</v>
      </c>
      <c r="E45" s="181" t="str">
        <f>("Glazing"&amp;" + "&amp;'Solar prot device - data'!E42)</f>
        <v xml:space="preserve">Glazing + </v>
      </c>
      <c r="F45" s="182"/>
      <c r="G45" s="182"/>
      <c r="H45" s="178" t="str">
        <f>IF('Solar prot device - data'!F42&lt;&gt;"",'Solar prot device - data'!F42,"")</f>
        <v/>
      </c>
      <c r="I45" s="183" t="str">
        <f>IF('Solar prot device - data'!G42&lt;&gt;"",'Solar prot device - data'!G42,"")</f>
        <v/>
      </c>
      <c r="J45" s="268" t="str">
        <f>IF('Solar prot device - data'!H42&lt;&gt;"",'Solar prot device - data'!H42,"")</f>
        <v/>
      </c>
      <c r="K45" s="316" t="str">
        <f>IF('Solar prot device - data'!I42&lt;&gt;"",'Solar prot device - data'!I42,"")</f>
        <v/>
      </c>
      <c r="L45" s="184" t="str">
        <f t="shared" si="37"/>
        <v/>
      </c>
      <c r="M45" s="185" t="str">
        <f t="shared" si="38"/>
        <v/>
      </c>
      <c r="N45" s="185" t="str">
        <f t="shared" si="39"/>
        <v/>
      </c>
      <c r="O45" s="186" t="str">
        <f t="shared" si="40"/>
        <v/>
      </c>
      <c r="P45" s="311" t="str">
        <f t="shared" si="41"/>
        <v/>
      </c>
      <c r="Q45" s="185" t="str">
        <f t="shared" si="2"/>
        <v/>
      </c>
      <c r="R45" s="185" t="str">
        <f t="shared" si="46"/>
        <v/>
      </c>
      <c r="S45" s="214" t="str">
        <f t="shared" si="47"/>
        <v/>
      </c>
      <c r="T45" s="210" t="str">
        <f t="shared" si="42"/>
        <v/>
      </c>
      <c r="U45" s="185" t="str">
        <f t="shared" si="43"/>
        <v/>
      </c>
      <c r="V45" s="185" t="str">
        <f t="shared" si="44"/>
        <v/>
      </c>
      <c r="W45" s="214" t="str">
        <f t="shared" si="45"/>
        <v/>
      </c>
      <c r="Y45" s="184" t="str">
        <f t="shared" si="9"/>
        <v/>
      </c>
      <c r="Z45" s="185" t="str">
        <f t="shared" si="10"/>
        <v/>
      </c>
      <c r="AA45" s="185" t="str">
        <f t="shared" si="11"/>
        <v/>
      </c>
      <c r="AB45" s="186" t="str">
        <f t="shared" si="12"/>
        <v/>
      </c>
      <c r="AC45" s="184" t="str">
        <f t="shared" si="13"/>
        <v/>
      </c>
      <c r="AD45" s="185" t="str">
        <f t="shared" si="14"/>
        <v/>
      </c>
      <c r="AE45" s="185" t="str">
        <f t="shared" si="15"/>
        <v/>
      </c>
      <c r="AF45" s="186" t="str">
        <f t="shared" si="16"/>
        <v/>
      </c>
      <c r="AH45" s="184" t="str">
        <f t="shared" si="17"/>
        <v/>
      </c>
      <c r="AI45" s="185" t="str">
        <f t="shared" si="18"/>
        <v/>
      </c>
      <c r="AJ45" s="266" t="str">
        <f t="shared" si="19"/>
        <v/>
      </c>
      <c r="AK45" s="214" t="str">
        <f t="shared" si="20"/>
        <v/>
      </c>
      <c r="AL45" s="184" t="str">
        <f t="shared" si="21"/>
        <v/>
      </c>
      <c r="AM45" s="185" t="str">
        <f t="shared" si="22"/>
        <v/>
      </c>
      <c r="AN45" s="266" t="str">
        <f t="shared" si="23"/>
        <v/>
      </c>
      <c r="AO45" s="214" t="str">
        <f t="shared" si="24"/>
        <v/>
      </c>
      <c r="AP45" s="266"/>
      <c r="AQ45" s="184" t="str">
        <f t="shared" si="25"/>
        <v/>
      </c>
      <c r="AR45" s="185" t="str">
        <f t="shared" si="26"/>
        <v/>
      </c>
      <c r="AS45" s="185" t="str">
        <f t="shared" si="27"/>
        <v/>
      </c>
      <c r="AT45" s="186" t="str">
        <f t="shared" si="28"/>
        <v/>
      </c>
      <c r="AU45" s="184" t="str">
        <f t="shared" si="29"/>
        <v/>
      </c>
      <c r="AV45" s="185" t="str">
        <f t="shared" si="30"/>
        <v/>
      </c>
      <c r="AW45" s="185" t="str">
        <f t="shared" si="31"/>
        <v/>
      </c>
      <c r="AX45" s="186" t="str">
        <f t="shared" si="32"/>
        <v/>
      </c>
      <c r="AY45" s="184" t="str">
        <f t="shared" si="33"/>
        <v/>
      </c>
      <c r="AZ45" s="185" t="str">
        <f t="shared" si="34"/>
        <v/>
      </c>
      <c r="BA45" s="185" t="str">
        <f t="shared" si="35"/>
        <v/>
      </c>
      <c r="BB45" s="186" t="str">
        <f t="shared" si="36"/>
        <v/>
      </c>
      <c r="BC45" s="266"/>
      <c r="BD45" s="266"/>
      <c r="BE45" s="266"/>
      <c r="BF45" s="266"/>
    </row>
    <row r="46" spans="4:64" x14ac:dyDescent="0.2">
      <c r="D46" s="180">
        <f>'Solar prot device - data'!D43</f>
        <v>17</v>
      </c>
      <c r="E46" s="181" t="str">
        <f>("Glazing"&amp;" + "&amp;'Solar prot device - data'!E43)</f>
        <v xml:space="preserve">Glazing + </v>
      </c>
      <c r="F46" s="182"/>
      <c r="G46" s="182"/>
      <c r="H46" s="178" t="str">
        <f>IF('Solar prot device - data'!F43&lt;&gt;"",'Solar prot device - data'!F43,"")</f>
        <v/>
      </c>
      <c r="I46" s="183" t="str">
        <f>IF('Solar prot device - data'!G43&lt;&gt;"",'Solar prot device - data'!G43,"")</f>
        <v/>
      </c>
      <c r="J46" s="268" t="str">
        <f>IF('Solar prot device - data'!H43&lt;&gt;"",'Solar prot device - data'!H43,"")</f>
        <v/>
      </c>
      <c r="K46" s="316" t="str">
        <f>IF('Solar prot device - data'!I43&lt;&gt;"",'Solar prot device - data'!I43,"")</f>
        <v/>
      </c>
      <c r="L46" s="184" t="str">
        <f t="shared" si="37"/>
        <v/>
      </c>
      <c r="M46" s="185" t="str">
        <f t="shared" si="38"/>
        <v/>
      </c>
      <c r="N46" s="185" t="str">
        <f t="shared" si="39"/>
        <v/>
      </c>
      <c r="O46" s="186" t="str">
        <f t="shared" si="40"/>
        <v/>
      </c>
      <c r="P46" s="311" t="str">
        <f t="shared" si="41"/>
        <v/>
      </c>
      <c r="Q46" s="185" t="str">
        <f t="shared" si="2"/>
        <v/>
      </c>
      <c r="R46" s="185" t="str">
        <f t="shared" si="46"/>
        <v/>
      </c>
      <c r="S46" s="214" t="str">
        <f t="shared" si="47"/>
        <v/>
      </c>
      <c r="T46" s="210" t="str">
        <f t="shared" si="42"/>
        <v/>
      </c>
      <c r="U46" s="185" t="str">
        <f t="shared" si="43"/>
        <v/>
      </c>
      <c r="V46" s="185" t="str">
        <f t="shared" si="44"/>
        <v/>
      </c>
      <c r="W46" s="214" t="str">
        <f t="shared" si="45"/>
        <v/>
      </c>
      <c r="Y46" s="184" t="str">
        <f t="shared" si="9"/>
        <v/>
      </c>
      <c r="Z46" s="185" t="str">
        <f t="shared" si="10"/>
        <v/>
      </c>
      <c r="AA46" s="185" t="str">
        <f t="shared" si="11"/>
        <v/>
      </c>
      <c r="AB46" s="186" t="str">
        <f t="shared" si="12"/>
        <v/>
      </c>
      <c r="AC46" s="184" t="str">
        <f t="shared" si="13"/>
        <v/>
      </c>
      <c r="AD46" s="185" t="str">
        <f t="shared" si="14"/>
        <v/>
      </c>
      <c r="AE46" s="185" t="str">
        <f t="shared" si="15"/>
        <v/>
      </c>
      <c r="AF46" s="186" t="str">
        <f t="shared" si="16"/>
        <v/>
      </c>
      <c r="AH46" s="184" t="str">
        <f t="shared" si="17"/>
        <v/>
      </c>
      <c r="AI46" s="185" t="str">
        <f t="shared" si="18"/>
        <v/>
      </c>
      <c r="AJ46" s="266" t="str">
        <f t="shared" si="19"/>
        <v/>
      </c>
      <c r="AK46" s="214" t="str">
        <f t="shared" si="20"/>
        <v/>
      </c>
      <c r="AL46" s="184" t="str">
        <f t="shared" si="21"/>
        <v/>
      </c>
      <c r="AM46" s="185" t="str">
        <f t="shared" si="22"/>
        <v/>
      </c>
      <c r="AN46" s="266" t="str">
        <f t="shared" si="23"/>
        <v/>
      </c>
      <c r="AO46" s="214" t="str">
        <f t="shared" si="24"/>
        <v/>
      </c>
      <c r="AP46" s="266"/>
      <c r="AQ46" s="184" t="str">
        <f t="shared" si="25"/>
        <v/>
      </c>
      <c r="AR46" s="185" t="str">
        <f t="shared" si="26"/>
        <v/>
      </c>
      <c r="AS46" s="185" t="str">
        <f t="shared" si="27"/>
        <v/>
      </c>
      <c r="AT46" s="186" t="str">
        <f t="shared" si="28"/>
        <v/>
      </c>
      <c r="AU46" s="184" t="str">
        <f t="shared" si="29"/>
        <v/>
      </c>
      <c r="AV46" s="185" t="str">
        <f t="shared" si="30"/>
        <v/>
      </c>
      <c r="AW46" s="185" t="str">
        <f t="shared" si="31"/>
        <v/>
      </c>
      <c r="AX46" s="186" t="str">
        <f t="shared" si="32"/>
        <v/>
      </c>
      <c r="AY46" s="184" t="str">
        <f t="shared" si="33"/>
        <v/>
      </c>
      <c r="AZ46" s="185" t="str">
        <f t="shared" si="34"/>
        <v/>
      </c>
      <c r="BA46" s="185" t="str">
        <f t="shared" si="35"/>
        <v/>
      </c>
      <c r="BB46" s="186" t="str">
        <f t="shared" si="36"/>
        <v/>
      </c>
      <c r="BC46" s="266"/>
      <c r="BD46" s="266"/>
      <c r="BE46" s="266"/>
      <c r="BF46" s="266"/>
    </row>
    <row r="47" spans="4:64" x14ac:dyDescent="0.2">
      <c r="D47" s="180">
        <f>'Solar prot device - data'!D44</f>
        <v>18</v>
      </c>
      <c r="E47" s="181" t="str">
        <f>("Glazing"&amp;" + "&amp;'Solar prot device - data'!E44)</f>
        <v xml:space="preserve">Glazing + </v>
      </c>
      <c r="F47" s="182"/>
      <c r="G47" s="182"/>
      <c r="H47" s="178" t="str">
        <f>IF('Solar prot device - data'!F44&lt;&gt;"",'Solar prot device - data'!F44,"")</f>
        <v/>
      </c>
      <c r="I47" s="183" t="str">
        <f>IF('Solar prot device - data'!G44&lt;&gt;"",'Solar prot device - data'!G44,"")</f>
        <v/>
      </c>
      <c r="J47" s="268" t="str">
        <f>IF('Solar prot device - data'!H44&lt;&gt;"",'Solar prot device - data'!H44,"")</f>
        <v/>
      </c>
      <c r="K47" s="316" t="str">
        <f>IF('Solar prot device - data'!I44&lt;&gt;"",'Solar prot device - data'!I44,"")</f>
        <v/>
      </c>
      <c r="L47" s="184" t="str">
        <f t="shared" si="37"/>
        <v/>
      </c>
      <c r="M47" s="185" t="str">
        <f t="shared" si="38"/>
        <v/>
      </c>
      <c r="N47" s="185" t="str">
        <f t="shared" si="39"/>
        <v/>
      </c>
      <c r="O47" s="186" t="str">
        <f t="shared" si="40"/>
        <v/>
      </c>
      <c r="P47" s="311" t="str">
        <f t="shared" si="41"/>
        <v/>
      </c>
      <c r="Q47" s="185" t="str">
        <f t="shared" si="2"/>
        <v/>
      </c>
      <c r="R47" s="185" t="str">
        <f t="shared" si="46"/>
        <v/>
      </c>
      <c r="S47" s="214" t="str">
        <f t="shared" si="47"/>
        <v/>
      </c>
      <c r="T47" s="210" t="str">
        <f t="shared" si="42"/>
        <v/>
      </c>
      <c r="U47" s="185" t="str">
        <f t="shared" si="43"/>
        <v/>
      </c>
      <c r="V47" s="185" t="str">
        <f t="shared" si="44"/>
        <v/>
      </c>
      <c r="W47" s="214" t="str">
        <f t="shared" si="45"/>
        <v/>
      </c>
      <c r="Y47" s="184" t="str">
        <f t="shared" si="9"/>
        <v/>
      </c>
      <c r="Z47" s="185" t="str">
        <f t="shared" si="10"/>
        <v/>
      </c>
      <c r="AA47" s="185" t="str">
        <f t="shared" si="11"/>
        <v/>
      </c>
      <c r="AB47" s="186" t="str">
        <f t="shared" si="12"/>
        <v/>
      </c>
      <c r="AC47" s="184" t="str">
        <f t="shared" si="13"/>
        <v/>
      </c>
      <c r="AD47" s="185" t="str">
        <f t="shared" si="14"/>
        <v/>
      </c>
      <c r="AE47" s="185" t="str">
        <f t="shared" si="15"/>
        <v/>
      </c>
      <c r="AF47" s="186" t="str">
        <f t="shared" si="16"/>
        <v/>
      </c>
      <c r="AH47" s="184" t="str">
        <f t="shared" si="17"/>
        <v/>
      </c>
      <c r="AI47" s="185" t="str">
        <f t="shared" si="18"/>
        <v/>
      </c>
      <c r="AJ47" s="266" t="str">
        <f t="shared" si="19"/>
        <v/>
      </c>
      <c r="AK47" s="214" t="str">
        <f t="shared" si="20"/>
        <v/>
      </c>
      <c r="AL47" s="184" t="str">
        <f t="shared" si="21"/>
        <v/>
      </c>
      <c r="AM47" s="185" t="str">
        <f t="shared" si="22"/>
        <v/>
      </c>
      <c r="AN47" s="266" t="str">
        <f t="shared" si="23"/>
        <v/>
      </c>
      <c r="AO47" s="214" t="str">
        <f t="shared" si="24"/>
        <v/>
      </c>
      <c r="AP47" s="266"/>
      <c r="AQ47" s="184" t="str">
        <f t="shared" si="25"/>
        <v/>
      </c>
      <c r="AR47" s="185" t="str">
        <f t="shared" si="26"/>
        <v/>
      </c>
      <c r="AS47" s="185" t="str">
        <f t="shared" si="27"/>
        <v/>
      </c>
      <c r="AT47" s="186" t="str">
        <f t="shared" si="28"/>
        <v/>
      </c>
      <c r="AU47" s="184" t="str">
        <f t="shared" si="29"/>
        <v/>
      </c>
      <c r="AV47" s="185" t="str">
        <f t="shared" si="30"/>
        <v/>
      </c>
      <c r="AW47" s="185" t="str">
        <f t="shared" si="31"/>
        <v/>
      </c>
      <c r="AX47" s="186" t="str">
        <f t="shared" si="32"/>
        <v/>
      </c>
      <c r="AY47" s="184" t="str">
        <f t="shared" si="33"/>
        <v/>
      </c>
      <c r="AZ47" s="185" t="str">
        <f t="shared" si="34"/>
        <v/>
      </c>
      <c r="BA47" s="185" t="str">
        <f t="shared" si="35"/>
        <v/>
      </c>
      <c r="BB47" s="186" t="str">
        <f t="shared" si="36"/>
        <v/>
      </c>
      <c r="BC47" s="266"/>
      <c r="BD47" s="266"/>
      <c r="BE47" s="266"/>
      <c r="BF47" s="266"/>
    </row>
    <row r="48" spans="4:64" x14ac:dyDescent="0.2">
      <c r="D48" s="180">
        <f>'Solar prot device - data'!D45</f>
        <v>19</v>
      </c>
      <c r="E48" s="181" t="str">
        <f>("Glazing"&amp;" + "&amp;'Solar prot device - data'!E45)</f>
        <v xml:space="preserve">Glazing + </v>
      </c>
      <c r="F48" s="182"/>
      <c r="G48" s="182"/>
      <c r="H48" s="178" t="str">
        <f>IF('Solar prot device - data'!F45&lt;&gt;"",'Solar prot device - data'!F45,"")</f>
        <v/>
      </c>
      <c r="I48" s="183" t="str">
        <f>IF('Solar prot device - data'!G45&lt;&gt;"",'Solar prot device - data'!G45,"")</f>
        <v/>
      </c>
      <c r="J48" s="268" t="str">
        <f>IF('Solar prot device - data'!H45&lt;&gt;"",'Solar prot device - data'!H45,"")</f>
        <v/>
      </c>
      <c r="K48" s="316" t="str">
        <f>IF('Solar prot device - data'!I45&lt;&gt;"",'Solar prot device - data'!I45,"")</f>
        <v/>
      </c>
      <c r="L48" s="184" t="str">
        <f t="shared" si="37"/>
        <v/>
      </c>
      <c r="M48" s="185" t="str">
        <f t="shared" si="38"/>
        <v/>
      </c>
      <c r="N48" s="185" t="str">
        <f t="shared" si="39"/>
        <v/>
      </c>
      <c r="O48" s="186" t="str">
        <f t="shared" si="40"/>
        <v/>
      </c>
      <c r="P48" s="311" t="str">
        <f t="shared" si="41"/>
        <v/>
      </c>
      <c r="Q48" s="185" t="str">
        <f t="shared" si="2"/>
        <v/>
      </c>
      <c r="R48" s="185" t="str">
        <f t="shared" si="46"/>
        <v/>
      </c>
      <c r="S48" s="214" t="str">
        <f t="shared" si="47"/>
        <v/>
      </c>
      <c r="T48" s="210" t="str">
        <f t="shared" si="42"/>
        <v/>
      </c>
      <c r="U48" s="185" t="str">
        <f t="shared" si="43"/>
        <v/>
      </c>
      <c r="V48" s="185" t="str">
        <f t="shared" si="44"/>
        <v/>
      </c>
      <c r="W48" s="214" t="str">
        <f t="shared" si="45"/>
        <v/>
      </c>
      <c r="Y48" s="184" t="str">
        <f t="shared" si="9"/>
        <v/>
      </c>
      <c r="Z48" s="185" t="str">
        <f t="shared" si="10"/>
        <v/>
      </c>
      <c r="AA48" s="185" t="str">
        <f t="shared" si="11"/>
        <v/>
      </c>
      <c r="AB48" s="186" t="str">
        <f t="shared" si="12"/>
        <v/>
      </c>
      <c r="AC48" s="184" t="str">
        <f t="shared" si="13"/>
        <v/>
      </c>
      <c r="AD48" s="185" t="str">
        <f t="shared" si="14"/>
        <v/>
      </c>
      <c r="AE48" s="185" t="str">
        <f t="shared" si="15"/>
        <v/>
      </c>
      <c r="AF48" s="186" t="str">
        <f t="shared" si="16"/>
        <v/>
      </c>
      <c r="AH48" s="184" t="str">
        <f t="shared" si="17"/>
        <v/>
      </c>
      <c r="AI48" s="185" t="str">
        <f t="shared" si="18"/>
        <v/>
      </c>
      <c r="AJ48" s="266" t="str">
        <f t="shared" si="19"/>
        <v/>
      </c>
      <c r="AK48" s="214" t="str">
        <f t="shared" si="20"/>
        <v/>
      </c>
      <c r="AL48" s="184" t="str">
        <f t="shared" si="21"/>
        <v/>
      </c>
      <c r="AM48" s="185" t="str">
        <f t="shared" si="22"/>
        <v/>
      </c>
      <c r="AN48" s="266" t="str">
        <f t="shared" si="23"/>
        <v/>
      </c>
      <c r="AO48" s="214" t="str">
        <f t="shared" si="24"/>
        <v/>
      </c>
      <c r="AP48" s="266"/>
      <c r="AQ48" s="184" t="str">
        <f t="shared" si="25"/>
        <v/>
      </c>
      <c r="AR48" s="185" t="str">
        <f t="shared" si="26"/>
        <v/>
      </c>
      <c r="AS48" s="185" t="str">
        <f t="shared" si="27"/>
        <v/>
      </c>
      <c r="AT48" s="186" t="str">
        <f t="shared" si="28"/>
        <v/>
      </c>
      <c r="AU48" s="184" t="str">
        <f t="shared" si="29"/>
        <v/>
      </c>
      <c r="AV48" s="185" t="str">
        <f t="shared" si="30"/>
        <v/>
      </c>
      <c r="AW48" s="185" t="str">
        <f t="shared" si="31"/>
        <v/>
      </c>
      <c r="AX48" s="186" t="str">
        <f t="shared" si="32"/>
        <v/>
      </c>
      <c r="AY48" s="184" t="str">
        <f t="shared" si="33"/>
        <v/>
      </c>
      <c r="AZ48" s="185" t="str">
        <f t="shared" si="34"/>
        <v/>
      </c>
      <c r="BA48" s="185" t="str">
        <f t="shared" si="35"/>
        <v/>
      </c>
      <c r="BB48" s="186" t="str">
        <f t="shared" si="36"/>
        <v/>
      </c>
      <c r="BC48" s="266"/>
      <c r="BD48" s="266"/>
      <c r="BE48" s="266"/>
      <c r="BF48" s="266"/>
    </row>
    <row r="49" spans="4:58" x14ac:dyDescent="0.2">
      <c r="D49" s="180">
        <f>'Solar prot device - data'!D46</f>
        <v>20</v>
      </c>
      <c r="E49" s="181" t="str">
        <f>("Glazing"&amp;" + "&amp;'Solar prot device - data'!E46)</f>
        <v xml:space="preserve">Glazing + </v>
      </c>
      <c r="F49" s="182"/>
      <c r="G49" s="182"/>
      <c r="H49" s="178" t="str">
        <f>IF('Solar prot device - data'!F46&lt;&gt;"",'Solar prot device - data'!F46,"")</f>
        <v/>
      </c>
      <c r="I49" s="183" t="str">
        <f>IF('Solar prot device - data'!G46&lt;&gt;"",'Solar prot device - data'!G46,"")</f>
        <v/>
      </c>
      <c r="J49" s="268" t="str">
        <f>IF('Solar prot device - data'!H46&lt;&gt;"",'Solar prot device - data'!H46,"")</f>
        <v/>
      </c>
      <c r="K49" s="316" t="str">
        <f>IF('Solar prot device - data'!I46&lt;&gt;"",'Solar prot device - data'!I46,"")</f>
        <v/>
      </c>
      <c r="L49" s="184" t="str">
        <f t="shared" si="37"/>
        <v/>
      </c>
      <c r="M49" s="185" t="str">
        <f t="shared" si="38"/>
        <v/>
      </c>
      <c r="N49" s="185" t="str">
        <f t="shared" si="39"/>
        <v/>
      </c>
      <c r="O49" s="186" t="str">
        <f t="shared" si="40"/>
        <v/>
      </c>
      <c r="P49" s="311" t="str">
        <f t="shared" si="41"/>
        <v/>
      </c>
      <c r="Q49" s="185" t="str">
        <f t="shared" si="2"/>
        <v/>
      </c>
      <c r="R49" s="185" t="str">
        <f t="shared" si="46"/>
        <v/>
      </c>
      <c r="S49" s="214" t="str">
        <f t="shared" si="47"/>
        <v/>
      </c>
      <c r="T49" s="210" t="str">
        <f t="shared" si="42"/>
        <v/>
      </c>
      <c r="U49" s="185" t="str">
        <f t="shared" si="43"/>
        <v/>
      </c>
      <c r="V49" s="185" t="str">
        <f t="shared" si="44"/>
        <v/>
      </c>
      <c r="W49" s="214" t="str">
        <f t="shared" si="45"/>
        <v/>
      </c>
      <c r="Y49" s="184" t="str">
        <f t="shared" si="9"/>
        <v/>
      </c>
      <c r="Z49" s="185" t="str">
        <f t="shared" si="10"/>
        <v/>
      </c>
      <c r="AA49" s="185" t="str">
        <f t="shared" si="11"/>
        <v/>
      </c>
      <c r="AB49" s="186" t="str">
        <f t="shared" si="12"/>
        <v/>
      </c>
      <c r="AC49" s="184" t="str">
        <f t="shared" si="13"/>
        <v/>
      </c>
      <c r="AD49" s="185" t="str">
        <f t="shared" si="14"/>
        <v/>
      </c>
      <c r="AE49" s="185" t="str">
        <f t="shared" si="15"/>
        <v/>
      </c>
      <c r="AF49" s="186" t="str">
        <f t="shared" si="16"/>
        <v/>
      </c>
      <c r="AH49" s="184" t="str">
        <f t="shared" si="17"/>
        <v/>
      </c>
      <c r="AI49" s="185" t="str">
        <f t="shared" si="18"/>
        <v/>
      </c>
      <c r="AJ49" s="266" t="str">
        <f t="shared" si="19"/>
        <v/>
      </c>
      <c r="AK49" s="214" t="str">
        <f t="shared" si="20"/>
        <v/>
      </c>
      <c r="AL49" s="184" t="str">
        <f t="shared" si="21"/>
        <v/>
      </c>
      <c r="AM49" s="185" t="str">
        <f t="shared" si="22"/>
        <v/>
      </c>
      <c r="AN49" s="266" t="str">
        <f t="shared" si="23"/>
        <v/>
      </c>
      <c r="AO49" s="214" t="str">
        <f t="shared" si="24"/>
        <v/>
      </c>
      <c r="AP49" s="266"/>
      <c r="AQ49" s="184" t="str">
        <f t="shared" si="25"/>
        <v/>
      </c>
      <c r="AR49" s="185" t="str">
        <f t="shared" si="26"/>
        <v/>
      </c>
      <c r="AS49" s="185" t="str">
        <f t="shared" si="27"/>
        <v/>
      </c>
      <c r="AT49" s="186" t="str">
        <f t="shared" si="28"/>
        <v/>
      </c>
      <c r="AU49" s="184" t="str">
        <f t="shared" si="29"/>
        <v/>
      </c>
      <c r="AV49" s="185" t="str">
        <f t="shared" si="30"/>
        <v/>
      </c>
      <c r="AW49" s="185" t="str">
        <f t="shared" si="31"/>
        <v/>
      </c>
      <c r="AX49" s="186" t="str">
        <f t="shared" si="32"/>
        <v/>
      </c>
      <c r="AY49" s="184" t="str">
        <f t="shared" si="33"/>
        <v/>
      </c>
      <c r="AZ49" s="185" t="str">
        <f t="shared" si="34"/>
        <v/>
      </c>
      <c r="BA49" s="185" t="str">
        <f t="shared" si="35"/>
        <v/>
      </c>
      <c r="BB49" s="186" t="str">
        <f t="shared" si="36"/>
        <v/>
      </c>
      <c r="BC49" s="266"/>
      <c r="BD49" s="266"/>
      <c r="BE49" s="266"/>
      <c r="BF49" s="266"/>
    </row>
    <row r="50" spans="4:58" x14ac:dyDescent="0.2">
      <c r="D50" s="180">
        <f>'Solar prot device - data'!D47</f>
        <v>21</v>
      </c>
      <c r="E50" s="181" t="str">
        <f>("Glazing"&amp;" + "&amp;'Solar prot device - data'!E47)</f>
        <v xml:space="preserve">Glazing + </v>
      </c>
      <c r="F50" s="182"/>
      <c r="G50" s="182"/>
      <c r="H50" s="178" t="str">
        <f>IF('Solar prot device - data'!F47&lt;&gt;"",'Solar prot device - data'!F47,"")</f>
        <v/>
      </c>
      <c r="I50" s="183" t="str">
        <f>IF('Solar prot device - data'!G47&lt;&gt;"",'Solar prot device - data'!G47,"")</f>
        <v/>
      </c>
      <c r="J50" s="268" t="str">
        <f>IF('Solar prot device - data'!H47&lt;&gt;"",'Solar prot device - data'!H47,"")</f>
        <v/>
      </c>
      <c r="K50" s="316" t="str">
        <f>IF('Solar prot device - data'!I47&lt;&gt;"",'Solar prot device - data'!I47,"")</f>
        <v/>
      </c>
      <c r="L50" s="184" t="str">
        <f t="shared" si="37"/>
        <v/>
      </c>
      <c r="M50" s="185" t="str">
        <f t="shared" si="38"/>
        <v/>
      </c>
      <c r="N50" s="185" t="str">
        <f t="shared" si="39"/>
        <v/>
      </c>
      <c r="O50" s="186" t="str">
        <f t="shared" si="40"/>
        <v/>
      </c>
      <c r="P50" s="311" t="str">
        <f t="shared" si="41"/>
        <v/>
      </c>
      <c r="Q50" s="185" t="str">
        <f t="shared" si="2"/>
        <v/>
      </c>
      <c r="R50" s="185" t="str">
        <f t="shared" si="46"/>
        <v/>
      </c>
      <c r="S50" s="214" t="str">
        <f t="shared" si="47"/>
        <v/>
      </c>
      <c r="T50" s="210" t="str">
        <f t="shared" si="42"/>
        <v/>
      </c>
      <c r="U50" s="185" t="str">
        <f t="shared" si="43"/>
        <v/>
      </c>
      <c r="V50" s="185" t="str">
        <f t="shared" si="44"/>
        <v/>
      </c>
      <c r="W50" s="214" t="str">
        <f t="shared" si="45"/>
        <v/>
      </c>
      <c r="Y50" s="184" t="str">
        <f t="shared" si="9"/>
        <v/>
      </c>
      <c r="Z50" s="185" t="str">
        <f t="shared" si="10"/>
        <v/>
      </c>
      <c r="AA50" s="185" t="str">
        <f t="shared" si="11"/>
        <v/>
      </c>
      <c r="AB50" s="186" t="str">
        <f t="shared" si="12"/>
        <v/>
      </c>
      <c r="AC50" s="184" t="str">
        <f t="shared" si="13"/>
        <v/>
      </c>
      <c r="AD50" s="185" t="str">
        <f t="shared" si="14"/>
        <v/>
      </c>
      <c r="AE50" s="185" t="str">
        <f t="shared" si="15"/>
        <v/>
      </c>
      <c r="AF50" s="186" t="str">
        <f t="shared" si="16"/>
        <v/>
      </c>
      <c r="AH50" s="184" t="str">
        <f t="shared" si="17"/>
        <v/>
      </c>
      <c r="AI50" s="185" t="str">
        <f t="shared" si="18"/>
        <v/>
      </c>
      <c r="AJ50" s="266" t="str">
        <f t="shared" si="19"/>
        <v/>
      </c>
      <c r="AK50" s="214" t="str">
        <f t="shared" si="20"/>
        <v/>
      </c>
      <c r="AL50" s="184" t="str">
        <f t="shared" si="21"/>
        <v/>
      </c>
      <c r="AM50" s="185" t="str">
        <f t="shared" si="22"/>
        <v/>
      </c>
      <c r="AN50" s="266" t="str">
        <f t="shared" si="23"/>
        <v/>
      </c>
      <c r="AO50" s="214" t="str">
        <f t="shared" si="24"/>
        <v/>
      </c>
      <c r="AP50" s="266"/>
      <c r="AQ50" s="184" t="str">
        <f t="shared" si="25"/>
        <v/>
      </c>
      <c r="AR50" s="185" t="str">
        <f t="shared" si="26"/>
        <v/>
      </c>
      <c r="AS50" s="185" t="str">
        <f t="shared" si="27"/>
        <v/>
      </c>
      <c r="AT50" s="186" t="str">
        <f t="shared" si="28"/>
        <v/>
      </c>
      <c r="AU50" s="184" t="str">
        <f t="shared" si="29"/>
        <v/>
      </c>
      <c r="AV50" s="185" t="str">
        <f t="shared" si="30"/>
        <v/>
      </c>
      <c r="AW50" s="185" t="str">
        <f t="shared" si="31"/>
        <v/>
      </c>
      <c r="AX50" s="186" t="str">
        <f t="shared" si="32"/>
        <v/>
      </c>
      <c r="AY50" s="184" t="str">
        <f t="shared" si="33"/>
        <v/>
      </c>
      <c r="AZ50" s="185" t="str">
        <f t="shared" si="34"/>
        <v/>
      </c>
      <c r="BA50" s="185" t="str">
        <f t="shared" si="35"/>
        <v/>
      </c>
      <c r="BB50" s="186" t="str">
        <f t="shared" si="36"/>
        <v/>
      </c>
      <c r="BC50" s="266"/>
      <c r="BD50" s="266"/>
      <c r="BE50" s="266"/>
      <c r="BF50" s="266"/>
    </row>
    <row r="51" spans="4:58" x14ac:dyDescent="0.2">
      <c r="D51" s="180">
        <f>'Solar prot device - data'!D48</f>
        <v>22</v>
      </c>
      <c r="E51" s="181" t="str">
        <f>("Glazing"&amp;" + "&amp;'Solar prot device - data'!E48)</f>
        <v xml:space="preserve">Glazing + </v>
      </c>
      <c r="F51" s="182"/>
      <c r="G51" s="182"/>
      <c r="H51" s="178" t="str">
        <f>IF('Solar prot device - data'!F48&lt;&gt;"",'Solar prot device - data'!F48,"")</f>
        <v/>
      </c>
      <c r="I51" s="183" t="str">
        <f>IF('Solar prot device - data'!G48&lt;&gt;"",'Solar prot device - data'!G48,"")</f>
        <v/>
      </c>
      <c r="J51" s="268" t="str">
        <f>IF('Solar prot device - data'!H48&lt;&gt;"",'Solar prot device - data'!H48,"")</f>
        <v/>
      </c>
      <c r="K51" s="316" t="str">
        <f>IF('Solar prot device - data'!I48&lt;&gt;"",'Solar prot device - data'!I48,"")</f>
        <v/>
      </c>
      <c r="L51" s="184" t="str">
        <f t="shared" si="37"/>
        <v/>
      </c>
      <c r="M51" s="185" t="str">
        <f t="shared" si="38"/>
        <v/>
      </c>
      <c r="N51" s="185" t="str">
        <f t="shared" si="39"/>
        <v/>
      </c>
      <c r="O51" s="186" t="str">
        <f t="shared" si="40"/>
        <v/>
      </c>
      <c r="P51" s="311" t="str">
        <f t="shared" si="41"/>
        <v/>
      </c>
      <c r="Q51" s="185" t="str">
        <f t="shared" si="2"/>
        <v/>
      </c>
      <c r="R51" s="185" t="str">
        <f t="shared" si="46"/>
        <v/>
      </c>
      <c r="S51" s="214" t="str">
        <f t="shared" si="47"/>
        <v/>
      </c>
      <c r="T51" s="210" t="str">
        <f t="shared" si="42"/>
        <v/>
      </c>
      <c r="U51" s="185" t="str">
        <f t="shared" si="43"/>
        <v/>
      </c>
      <c r="V51" s="185" t="str">
        <f t="shared" si="44"/>
        <v/>
      </c>
      <c r="W51" s="214" t="str">
        <f t="shared" si="45"/>
        <v/>
      </c>
      <c r="Y51" s="184" t="str">
        <f t="shared" si="9"/>
        <v/>
      </c>
      <c r="Z51" s="185" t="str">
        <f t="shared" si="10"/>
        <v/>
      </c>
      <c r="AA51" s="185" t="str">
        <f t="shared" si="11"/>
        <v/>
      </c>
      <c r="AB51" s="186" t="str">
        <f t="shared" si="12"/>
        <v/>
      </c>
      <c r="AC51" s="184" t="str">
        <f t="shared" si="13"/>
        <v/>
      </c>
      <c r="AD51" s="185" t="str">
        <f t="shared" si="14"/>
        <v/>
      </c>
      <c r="AE51" s="185" t="str">
        <f t="shared" si="15"/>
        <v/>
      </c>
      <c r="AF51" s="186" t="str">
        <f t="shared" si="16"/>
        <v/>
      </c>
      <c r="AH51" s="184" t="str">
        <f t="shared" si="17"/>
        <v/>
      </c>
      <c r="AI51" s="185" t="str">
        <f t="shared" si="18"/>
        <v/>
      </c>
      <c r="AJ51" s="266" t="str">
        <f t="shared" si="19"/>
        <v/>
      </c>
      <c r="AK51" s="214" t="str">
        <f t="shared" si="20"/>
        <v/>
      </c>
      <c r="AL51" s="184" t="str">
        <f t="shared" si="21"/>
        <v/>
      </c>
      <c r="AM51" s="185" t="str">
        <f t="shared" si="22"/>
        <v/>
      </c>
      <c r="AN51" s="266" t="str">
        <f t="shared" si="23"/>
        <v/>
      </c>
      <c r="AO51" s="214" t="str">
        <f t="shared" si="24"/>
        <v/>
      </c>
      <c r="AP51" s="266"/>
      <c r="AQ51" s="184" t="str">
        <f t="shared" si="25"/>
        <v/>
      </c>
      <c r="AR51" s="185" t="str">
        <f t="shared" si="26"/>
        <v/>
      </c>
      <c r="AS51" s="185" t="str">
        <f t="shared" si="27"/>
        <v/>
      </c>
      <c r="AT51" s="186" t="str">
        <f t="shared" si="28"/>
        <v/>
      </c>
      <c r="AU51" s="184" t="str">
        <f t="shared" si="29"/>
        <v/>
      </c>
      <c r="AV51" s="185" t="str">
        <f t="shared" si="30"/>
        <v/>
      </c>
      <c r="AW51" s="185" t="str">
        <f t="shared" si="31"/>
        <v/>
      </c>
      <c r="AX51" s="186" t="str">
        <f t="shared" si="32"/>
        <v/>
      </c>
      <c r="AY51" s="184" t="str">
        <f t="shared" si="33"/>
        <v/>
      </c>
      <c r="AZ51" s="185" t="str">
        <f t="shared" si="34"/>
        <v/>
      </c>
      <c r="BA51" s="185" t="str">
        <f t="shared" si="35"/>
        <v/>
      </c>
      <c r="BB51" s="186" t="str">
        <f t="shared" si="36"/>
        <v/>
      </c>
      <c r="BC51" s="266"/>
      <c r="BD51" s="266"/>
      <c r="BE51" s="266"/>
      <c r="BF51" s="266"/>
    </row>
    <row r="52" spans="4:58" x14ac:dyDescent="0.2">
      <c r="D52" s="180">
        <f>'Solar prot device - data'!D49</f>
        <v>23</v>
      </c>
      <c r="E52" s="181" t="str">
        <f>("Glazing"&amp;" + "&amp;'Solar prot device - data'!E49)</f>
        <v xml:space="preserve">Glazing + </v>
      </c>
      <c r="F52" s="182"/>
      <c r="G52" s="182"/>
      <c r="H52" s="178" t="str">
        <f>IF('Solar prot device - data'!F49&lt;&gt;"",'Solar prot device - data'!F49,"")</f>
        <v/>
      </c>
      <c r="I52" s="183" t="str">
        <f>IF('Solar prot device - data'!G49&lt;&gt;"",'Solar prot device - data'!G49,"")</f>
        <v/>
      </c>
      <c r="J52" s="268" t="str">
        <f>IF('Solar prot device - data'!H49&lt;&gt;"",'Solar prot device - data'!H49,"")</f>
        <v/>
      </c>
      <c r="K52" s="316" t="str">
        <f>IF('Solar prot device - data'!I49&lt;&gt;"",'Solar prot device - data'!I49,"")</f>
        <v/>
      </c>
      <c r="L52" s="184" t="str">
        <f t="shared" si="37"/>
        <v/>
      </c>
      <c r="M52" s="185" t="str">
        <f t="shared" si="38"/>
        <v/>
      </c>
      <c r="N52" s="185" t="str">
        <f t="shared" si="39"/>
        <v/>
      </c>
      <c r="O52" s="186" t="str">
        <f t="shared" si="40"/>
        <v/>
      </c>
      <c r="P52" s="311" t="str">
        <f t="shared" si="41"/>
        <v/>
      </c>
      <c r="Q52" s="185" t="str">
        <f t="shared" si="2"/>
        <v/>
      </c>
      <c r="R52" s="185" t="str">
        <f t="shared" si="46"/>
        <v/>
      </c>
      <c r="S52" s="214" t="str">
        <f t="shared" si="47"/>
        <v/>
      </c>
      <c r="T52" s="210" t="str">
        <f t="shared" ref="T52:T115" si="48">IF(AND($H52&lt;&gt;"",$I52&lt;&gt;""),BI$27*$H52+BI$27*($K52+(1-BI$27)*$I52)*BI$34/BI$31,"")</f>
        <v/>
      </c>
      <c r="U52" s="185" t="str">
        <f t="shared" ref="U52:U115" si="49">IF(AND($H52&lt;&gt;"",$I52&lt;&gt;""),BJ$27*$H52+BJ$27*($K52+(1-BJ$27)*$I52)*BJ$34/BJ$31,"")</f>
        <v/>
      </c>
      <c r="V52" s="185" t="str">
        <f t="shared" ref="V52:V115" si="50">IF(AND($H52&lt;&gt;"",$I52&lt;&gt;""),BK$27*$H52+BK$27*($K52+(1-BK$27)*$I52)*BK$34/BK$31,"")</f>
        <v/>
      </c>
      <c r="W52" s="214" t="str">
        <f t="shared" ref="W52:W115" si="51">IF(AND($H52&lt;&gt;"",$I52&lt;&gt;""),BL$27*$H52+BL$27*($K52+(1-BL$27)*$I52)*BL$34/BL$31,"")</f>
        <v/>
      </c>
      <c r="Y52" s="184" t="str">
        <f t="shared" si="9"/>
        <v/>
      </c>
      <c r="Z52" s="185" t="str">
        <f t="shared" si="10"/>
        <v/>
      </c>
      <c r="AA52" s="185" t="str">
        <f t="shared" si="11"/>
        <v/>
      </c>
      <c r="AB52" s="186" t="str">
        <f t="shared" si="12"/>
        <v/>
      </c>
      <c r="AC52" s="184" t="str">
        <f t="shared" si="13"/>
        <v/>
      </c>
      <c r="AD52" s="185" t="str">
        <f t="shared" si="14"/>
        <v/>
      </c>
      <c r="AE52" s="185" t="str">
        <f t="shared" si="15"/>
        <v/>
      </c>
      <c r="AF52" s="186" t="str">
        <f t="shared" si="16"/>
        <v/>
      </c>
      <c r="AH52" s="184" t="str">
        <f t="shared" si="17"/>
        <v/>
      </c>
      <c r="AI52" s="185" t="str">
        <f t="shared" si="18"/>
        <v/>
      </c>
      <c r="AJ52" s="266" t="str">
        <f t="shared" si="19"/>
        <v/>
      </c>
      <c r="AK52" s="214" t="str">
        <f t="shared" si="20"/>
        <v/>
      </c>
      <c r="AL52" s="184" t="str">
        <f t="shared" si="21"/>
        <v/>
      </c>
      <c r="AM52" s="185" t="str">
        <f t="shared" si="22"/>
        <v/>
      </c>
      <c r="AN52" s="266" t="str">
        <f t="shared" si="23"/>
        <v/>
      </c>
      <c r="AO52" s="214" t="str">
        <f t="shared" si="24"/>
        <v/>
      </c>
      <c r="AP52" s="266"/>
      <c r="AQ52" s="184" t="str">
        <f t="shared" si="25"/>
        <v/>
      </c>
      <c r="AR52" s="185" t="str">
        <f t="shared" si="26"/>
        <v/>
      </c>
      <c r="AS52" s="185" t="str">
        <f t="shared" si="27"/>
        <v/>
      </c>
      <c r="AT52" s="186" t="str">
        <f t="shared" si="28"/>
        <v/>
      </c>
      <c r="AU52" s="184" t="str">
        <f t="shared" si="29"/>
        <v/>
      </c>
      <c r="AV52" s="185" t="str">
        <f t="shared" si="30"/>
        <v/>
      </c>
      <c r="AW52" s="185" t="str">
        <f t="shared" si="31"/>
        <v/>
      </c>
      <c r="AX52" s="186" t="str">
        <f t="shared" si="32"/>
        <v/>
      </c>
      <c r="AY52" s="184" t="str">
        <f t="shared" si="33"/>
        <v/>
      </c>
      <c r="AZ52" s="185" t="str">
        <f t="shared" si="34"/>
        <v/>
      </c>
      <c r="BA52" s="185" t="str">
        <f t="shared" si="35"/>
        <v/>
      </c>
      <c r="BB52" s="186" t="str">
        <f t="shared" si="36"/>
        <v/>
      </c>
      <c r="BC52" s="266"/>
      <c r="BD52" s="266"/>
      <c r="BE52" s="266"/>
      <c r="BF52" s="266"/>
    </row>
    <row r="53" spans="4:58" x14ac:dyDescent="0.2">
      <c r="D53" s="180">
        <f>'Solar prot device - data'!D50</f>
        <v>24</v>
      </c>
      <c r="E53" s="181" t="str">
        <f>("Glazing"&amp;" + "&amp;'Solar prot device - data'!E50)</f>
        <v xml:space="preserve">Glazing + </v>
      </c>
      <c r="F53" s="182"/>
      <c r="G53" s="182"/>
      <c r="H53" s="178" t="str">
        <f>IF('Solar prot device - data'!F50&lt;&gt;"",'Solar prot device - data'!F50,"")</f>
        <v/>
      </c>
      <c r="I53" s="183" t="str">
        <f>IF('Solar prot device - data'!G50&lt;&gt;"",'Solar prot device - data'!G50,"")</f>
        <v/>
      </c>
      <c r="J53" s="268" t="str">
        <f>IF('Solar prot device - data'!H50&lt;&gt;"",'Solar prot device - data'!H50,"")</f>
        <v/>
      </c>
      <c r="K53" s="316" t="str">
        <f>IF('Solar prot device - data'!I50&lt;&gt;"",'Solar prot device - data'!I50,"")</f>
        <v/>
      </c>
      <c r="L53" s="184" t="str">
        <f t="shared" si="37"/>
        <v/>
      </c>
      <c r="M53" s="185" t="str">
        <f t="shared" si="38"/>
        <v/>
      </c>
      <c r="N53" s="185" t="str">
        <f t="shared" si="39"/>
        <v/>
      </c>
      <c r="O53" s="186" t="str">
        <f t="shared" si="40"/>
        <v/>
      </c>
      <c r="P53" s="311" t="str">
        <f t="shared" si="41"/>
        <v/>
      </c>
      <c r="Q53" s="185" t="str">
        <f t="shared" si="2"/>
        <v/>
      </c>
      <c r="R53" s="185" t="str">
        <f t="shared" si="46"/>
        <v/>
      </c>
      <c r="S53" s="214" t="str">
        <f t="shared" si="47"/>
        <v/>
      </c>
      <c r="T53" s="210" t="str">
        <f t="shared" si="48"/>
        <v/>
      </c>
      <c r="U53" s="185" t="str">
        <f t="shared" si="49"/>
        <v/>
      </c>
      <c r="V53" s="185" t="str">
        <f t="shared" si="50"/>
        <v/>
      </c>
      <c r="W53" s="214" t="str">
        <f t="shared" si="51"/>
        <v/>
      </c>
      <c r="Y53" s="184" t="str">
        <f t="shared" si="9"/>
        <v/>
      </c>
      <c r="Z53" s="185" t="str">
        <f t="shared" si="10"/>
        <v/>
      </c>
      <c r="AA53" s="185" t="str">
        <f t="shared" si="11"/>
        <v/>
      </c>
      <c r="AB53" s="186" t="str">
        <f t="shared" si="12"/>
        <v/>
      </c>
      <c r="AC53" s="184" t="str">
        <f t="shared" si="13"/>
        <v/>
      </c>
      <c r="AD53" s="185" t="str">
        <f t="shared" si="14"/>
        <v/>
      </c>
      <c r="AE53" s="185" t="str">
        <f t="shared" si="15"/>
        <v/>
      </c>
      <c r="AF53" s="186" t="str">
        <f t="shared" si="16"/>
        <v/>
      </c>
      <c r="AH53" s="184" t="str">
        <f t="shared" si="17"/>
        <v/>
      </c>
      <c r="AI53" s="185" t="str">
        <f t="shared" si="18"/>
        <v/>
      </c>
      <c r="AJ53" s="266" t="str">
        <f t="shared" si="19"/>
        <v/>
      </c>
      <c r="AK53" s="214" t="str">
        <f t="shared" si="20"/>
        <v/>
      </c>
      <c r="AL53" s="184" t="str">
        <f t="shared" si="21"/>
        <v/>
      </c>
      <c r="AM53" s="185" t="str">
        <f t="shared" si="22"/>
        <v/>
      </c>
      <c r="AN53" s="266" t="str">
        <f t="shared" si="23"/>
        <v/>
      </c>
      <c r="AO53" s="214" t="str">
        <f t="shared" si="24"/>
        <v/>
      </c>
      <c r="AP53" s="266"/>
      <c r="AQ53" s="184" t="str">
        <f t="shared" si="25"/>
        <v/>
      </c>
      <c r="AR53" s="185" t="str">
        <f t="shared" si="26"/>
        <v/>
      </c>
      <c r="AS53" s="185" t="str">
        <f t="shared" si="27"/>
        <v/>
      </c>
      <c r="AT53" s="186" t="str">
        <f t="shared" si="28"/>
        <v/>
      </c>
      <c r="AU53" s="184" t="str">
        <f t="shared" si="29"/>
        <v/>
      </c>
      <c r="AV53" s="185" t="str">
        <f t="shared" si="30"/>
        <v/>
      </c>
      <c r="AW53" s="185" t="str">
        <f t="shared" si="31"/>
        <v/>
      </c>
      <c r="AX53" s="186" t="str">
        <f t="shared" si="32"/>
        <v/>
      </c>
      <c r="AY53" s="184" t="str">
        <f t="shared" si="33"/>
        <v/>
      </c>
      <c r="AZ53" s="185" t="str">
        <f t="shared" si="34"/>
        <v/>
      </c>
      <c r="BA53" s="185" t="str">
        <f t="shared" si="35"/>
        <v/>
      </c>
      <c r="BB53" s="186" t="str">
        <f t="shared" si="36"/>
        <v/>
      </c>
      <c r="BC53" s="266"/>
      <c r="BD53" s="266"/>
      <c r="BE53" s="266"/>
      <c r="BF53" s="266"/>
    </row>
    <row r="54" spans="4:58" x14ac:dyDescent="0.2">
      <c r="D54" s="180">
        <f>'Solar prot device - data'!D51</f>
        <v>25</v>
      </c>
      <c r="E54" s="181" t="str">
        <f>("Glazing"&amp;" + "&amp;'Solar prot device - data'!E51)</f>
        <v xml:space="preserve">Glazing + </v>
      </c>
      <c r="F54" s="182"/>
      <c r="G54" s="182"/>
      <c r="H54" s="178" t="str">
        <f>IF('Solar prot device - data'!F51&lt;&gt;"",'Solar prot device - data'!F51,"")</f>
        <v/>
      </c>
      <c r="I54" s="183" t="str">
        <f>IF('Solar prot device - data'!G51&lt;&gt;"",'Solar prot device - data'!G51,"")</f>
        <v/>
      </c>
      <c r="J54" s="268" t="str">
        <f>IF('Solar prot device - data'!H51&lt;&gt;"",'Solar prot device - data'!H51,"")</f>
        <v/>
      </c>
      <c r="K54" s="316" t="str">
        <f>IF('Solar prot device - data'!I51&lt;&gt;"",'Solar prot device - data'!I51,"")</f>
        <v/>
      </c>
      <c r="L54" s="184" t="str">
        <f t="shared" si="37"/>
        <v/>
      </c>
      <c r="M54" s="185" t="str">
        <f t="shared" si="38"/>
        <v/>
      </c>
      <c r="N54" s="185" t="str">
        <f t="shared" si="39"/>
        <v/>
      </c>
      <c r="O54" s="186" t="str">
        <f t="shared" si="40"/>
        <v/>
      </c>
      <c r="P54" s="311" t="str">
        <f t="shared" si="41"/>
        <v/>
      </c>
      <c r="Q54" s="185" t="str">
        <f t="shared" si="2"/>
        <v/>
      </c>
      <c r="R54" s="185" t="str">
        <f t="shared" si="46"/>
        <v/>
      </c>
      <c r="S54" s="214" t="str">
        <f t="shared" si="47"/>
        <v/>
      </c>
      <c r="T54" s="210" t="str">
        <f t="shared" si="48"/>
        <v/>
      </c>
      <c r="U54" s="185" t="str">
        <f t="shared" si="49"/>
        <v/>
      </c>
      <c r="V54" s="185" t="str">
        <f t="shared" si="50"/>
        <v/>
      </c>
      <c r="W54" s="214" t="str">
        <f t="shared" si="51"/>
        <v/>
      </c>
      <c r="Y54" s="184" t="str">
        <f t="shared" si="9"/>
        <v/>
      </c>
      <c r="Z54" s="185" t="str">
        <f t="shared" si="10"/>
        <v/>
      </c>
      <c r="AA54" s="185" t="str">
        <f t="shared" si="11"/>
        <v/>
      </c>
      <c r="AB54" s="186" t="str">
        <f t="shared" si="12"/>
        <v/>
      </c>
      <c r="AC54" s="184" t="str">
        <f t="shared" si="13"/>
        <v/>
      </c>
      <c r="AD54" s="185" t="str">
        <f t="shared" si="14"/>
        <v/>
      </c>
      <c r="AE54" s="185" t="str">
        <f t="shared" si="15"/>
        <v/>
      </c>
      <c r="AF54" s="186" t="str">
        <f t="shared" si="16"/>
        <v/>
      </c>
      <c r="AH54" s="184" t="str">
        <f t="shared" si="17"/>
        <v/>
      </c>
      <c r="AI54" s="185" t="str">
        <f t="shared" si="18"/>
        <v/>
      </c>
      <c r="AJ54" s="266" t="str">
        <f t="shared" si="19"/>
        <v/>
      </c>
      <c r="AK54" s="214" t="str">
        <f t="shared" si="20"/>
        <v/>
      </c>
      <c r="AL54" s="184" t="str">
        <f t="shared" si="21"/>
        <v/>
      </c>
      <c r="AM54" s="185" t="str">
        <f t="shared" si="22"/>
        <v/>
      </c>
      <c r="AN54" s="266" t="str">
        <f t="shared" si="23"/>
        <v/>
      </c>
      <c r="AO54" s="214" t="str">
        <f t="shared" si="24"/>
        <v/>
      </c>
      <c r="AP54" s="266"/>
      <c r="AQ54" s="184" t="str">
        <f t="shared" si="25"/>
        <v/>
      </c>
      <c r="AR54" s="185" t="str">
        <f t="shared" si="26"/>
        <v/>
      </c>
      <c r="AS54" s="185" t="str">
        <f t="shared" si="27"/>
        <v/>
      </c>
      <c r="AT54" s="186" t="str">
        <f t="shared" si="28"/>
        <v/>
      </c>
      <c r="AU54" s="184" t="str">
        <f t="shared" si="29"/>
        <v/>
      </c>
      <c r="AV54" s="185" t="str">
        <f t="shared" si="30"/>
        <v/>
      </c>
      <c r="AW54" s="185" t="str">
        <f t="shared" si="31"/>
        <v/>
      </c>
      <c r="AX54" s="186" t="str">
        <f t="shared" si="32"/>
        <v/>
      </c>
      <c r="AY54" s="184" t="str">
        <f t="shared" si="33"/>
        <v/>
      </c>
      <c r="AZ54" s="185" t="str">
        <f t="shared" si="34"/>
        <v/>
      </c>
      <c r="BA54" s="185" t="str">
        <f t="shared" si="35"/>
        <v/>
      </c>
      <c r="BB54" s="186" t="str">
        <f t="shared" si="36"/>
        <v/>
      </c>
      <c r="BC54" s="266"/>
      <c r="BD54" s="266"/>
      <c r="BE54" s="266"/>
      <c r="BF54" s="266"/>
    </row>
    <row r="55" spans="4:58" x14ac:dyDescent="0.2">
      <c r="D55" s="180">
        <f>'Solar prot device - data'!D52</f>
        <v>26</v>
      </c>
      <c r="E55" s="181" t="str">
        <f>("Glazing"&amp;" + "&amp;'Solar prot device - data'!E52)</f>
        <v xml:space="preserve">Glazing + </v>
      </c>
      <c r="F55" s="182"/>
      <c r="G55" s="182"/>
      <c r="H55" s="178" t="str">
        <f>IF('Solar prot device - data'!F52&lt;&gt;"",'Solar prot device - data'!F52,"")</f>
        <v/>
      </c>
      <c r="I55" s="183" t="str">
        <f>IF('Solar prot device - data'!G52&lt;&gt;"",'Solar prot device - data'!G52,"")</f>
        <v/>
      </c>
      <c r="J55" s="268" t="str">
        <f>IF('Solar prot device - data'!H52&lt;&gt;"",'Solar prot device - data'!H52,"")</f>
        <v/>
      </c>
      <c r="K55" s="316" t="str">
        <f>IF('Solar prot device - data'!I52&lt;&gt;"",'Solar prot device - data'!I52,"")</f>
        <v/>
      </c>
      <c r="L55" s="184" t="str">
        <f t="shared" si="37"/>
        <v/>
      </c>
      <c r="M55" s="185" t="str">
        <f t="shared" si="38"/>
        <v/>
      </c>
      <c r="N55" s="185" t="str">
        <f t="shared" si="39"/>
        <v/>
      </c>
      <c r="O55" s="186" t="str">
        <f t="shared" si="40"/>
        <v/>
      </c>
      <c r="P55" s="311" t="str">
        <f t="shared" si="41"/>
        <v/>
      </c>
      <c r="Q55" s="185" t="str">
        <f t="shared" si="2"/>
        <v/>
      </c>
      <c r="R55" s="185" t="str">
        <f t="shared" si="46"/>
        <v/>
      </c>
      <c r="S55" s="214" t="str">
        <f t="shared" si="47"/>
        <v/>
      </c>
      <c r="T55" s="210" t="str">
        <f t="shared" si="48"/>
        <v/>
      </c>
      <c r="U55" s="185" t="str">
        <f t="shared" si="49"/>
        <v/>
      </c>
      <c r="V55" s="185" t="str">
        <f t="shared" si="50"/>
        <v/>
      </c>
      <c r="W55" s="214" t="str">
        <f t="shared" si="51"/>
        <v/>
      </c>
      <c r="Y55" s="184" t="str">
        <f t="shared" si="9"/>
        <v/>
      </c>
      <c r="Z55" s="185" t="str">
        <f t="shared" si="10"/>
        <v/>
      </c>
      <c r="AA55" s="185" t="str">
        <f t="shared" si="11"/>
        <v/>
      </c>
      <c r="AB55" s="186" t="str">
        <f t="shared" si="12"/>
        <v/>
      </c>
      <c r="AC55" s="184" t="str">
        <f t="shared" si="13"/>
        <v/>
      </c>
      <c r="AD55" s="185" t="str">
        <f t="shared" si="14"/>
        <v/>
      </c>
      <c r="AE55" s="185" t="str">
        <f t="shared" si="15"/>
        <v/>
      </c>
      <c r="AF55" s="186" t="str">
        <f t="shared" si="16"/>
        <v/>
      </c>
      <c r="AH55" s="184" t="str">
        <f t="shared" si="17"/>
        <v/>
      </c>
      <c r="AI55" s="185" t="str">
        <f t="shared" si="18"/>
        <v/>
      </c>
      <c r="AJ55" s="266" t="str">
        <f t="shared" si="19"/>
        <v/>
      </c>
      <c r="AK55" s="214" t="str">
        <f t="shared" si="20"/>
        <v/>
      </c>
      <c r="AL55" s="184" t="str">
        <f t="shared" si="21"/>
        <v/>
      </c>
      <c r="AM55" s="185" t="str">
        <f t="shared" si="22"/>
        <v/>
      </c>
      <c r="AN55" s="266" t="str">
        <f t="shared" si="23"/>
        <v/>
      </c>
      <c r="AO55" s="214" t="str">
        <f t="shared" si="24"/>
        <v/>
      </c>
      <c r="AP55" s="266"/>
      <c r="AQ55" s="184" t="str">
        <f t="shared" si="25"/>
        <v/>
      </c>
      <c r="AR55" s="185" t="str">
        <f t="shared" si="26"/>
        <v/>
      </c>
      <c r="AS55" s="185" t="str">
        <f t="shared" si="27"/>
        <v/>
      </c>
      <c r="AT55" s="186" t="str">
        <f t="shared" si="28"/>
        <v/>
      </c>
      <c r="AU55" s="184" t="str">
        <f t="shared" si="29"/>
        <v/>
      </c>
      <c r="AV55" s="185" t="str">
        <f t="shared" si="30"/>
        <v/>
      </c>
      <c r="AW55" s="185" t="str">
        <f t="shared" si="31"/>
        <v/>
      </c>
      <c r="AX55" s="186" t="str">
        <f t="shared" si="32"/>
        <v/>
      </c>
      <c r="AY55" s="184" t="str">
        <f t="shared" si="33"/>
        <v/>
      </c>
      <c r="AZ55" s="185" t="str">
        <f t="shared" si="34"/>
        <v/>
      </c>
      <c r="BA55" s="185" t="str">
        <f t="shared" si="35"/>
        <v/>
      </c>
      <c r="BB55" s="186" t="str">
        <f t="shared" si="36"/>
        <v/>
      </c>
      <c r="BC55" s="266"/>
      <c r="BD55" s="266"/>
      <c r="BE55" s="266"/>
      <c r="BF55" s="266"/>
    </row>
    <row r="56" spans="4:58" x14ac:dyDescent="0.2">
      <c r="D56" s="180">
        <f>'Solar prot device - data'!D53</f>
        <v>27</v>
      </c>
      <c r="E56" s="181" t="str">
        <f>("Glazing"&amp;" + "&amp;'Solar prot device - data'!E53)</f>
        <v xml:space="preserve">Glazing + </v>
      </c>
      <c r="F56" s="182"/>
      <c r="G56" s="182"/>
      <c r="H56" s="178" t="str">
        <f>IF('Solar prot device - data'!F53&lt;&gt;"",'Solar prot device - data'!F53,"")</f>
        <v/>
      </c>
      <c r="I56" s="183" t="str">
        <f>IF('Solar prot device - data'!G53&lt;&gt;"",'Solar prot device - data'!G53,"")</f>
        <v/>
      </c>
      <c r="J56" s="268" t="str">
        <f>IF('Solar prot device - data'!H53&lt;&gt;"",'Solar prot device - data'!H53,"")</f>
        <v/>
      </c>
      <c r="K56" s="316" t="str">
        <f>IF('Solar prot device - data'!I53&lt;&gt;"",'Solar prot device - data'!I53,"")</f>
        <v/>
      </c>
      <c r="L56" s="184" t="str">
        <f t="shared" si="37"/>
        <v/>
      </c>
      <c r="M56" s="185" t="str">
        <f t="shared" si="38"/>
        <v/>
      </c>
      <c r="N56" s="185" t="str">
        <f t="shared" si="39"/>
        <v/>
      </c>
      <c r="O56" s="186" t="str">
        <f t="shared" si="40"/>
        <v/>
      </c>
      <c r="P56" s="311" t="str">
        <f t="shared" si="41"/>
        <v/>
      </c>
      <c r="Q56" s="185" t="str">
        <f t="shared" si="2"/>
        <v/>
      </c>
      <c r="R56" s="185" t="str">
        <f t="shared" si="46"/>
        <v/>
      </c>
      <c r="S56" s="214" t="str">
        <f t="shared" si="47"/>
        <v/>
      </c>
      <c r="T56" s="210" t="str">
        <f t="shared" si="48"/>
        <v/>
      </c>
      <c r="U56" s="185" t="str">
        <f t="shared" si="49"/>
        <v/>
      </c>
      <c r="V56" s="185" t="str">
        <f t="shared" si="50"/>
        <v/>
      </c>
      <c r="W56" s="214" t="str">
        <f t="shared" si="51"/>
        <v/>
      </c>
      <c r="Y56" s="184" t="str">
        <f t="shared" si="9"/>
        <v/>
      </c>
      <c r="Z56" s="185" t="str">
        <f t="shared" si="10"/>
        <v/>
      </c>
      <c r="AA56" s="185" t="str">
        <f t="shared" si="11"/>
        <v/>
      </c>
      <c r="AB56" s="186" t="str">
        <f t="shared" si="12"/>
        <v/>
      </c>
      <c r="AC56" s="184" t="str">
        <f t="shared" si="13"/>
        <v/>
      </c>
      <c r="AD56" s="185" t="str">
        <f t="shared" si="14"/>
        <v/>
      </c>
      <c r="AE56" s="185" t="str">
        <f t="shared" si="15"/>
        <v/>
      </c>
      <c r="AF56" s="186" t="str">
        <f t="shared" si="16"/>
        <v/>
      </c>
      <c r="AH56" s="184" t="str">
        <f t="shared" si="17"/>
        <v/>
      </c>
      <c r="AI56" s="185" t="str">
        <f t="shared" si="18"/>
        <v/>
      </c>
      <c r="AJ56" s="266" t="str">
        <f t="shared" si="19"/>
        <v/>
      </c>
      <c r="AK56" s="214" t="str">
        <f t="shared" si="20"/>
        <v/>
      </c>
      <c r="AL56" s="184" t="str">
        <f t="shared" si="21"/>
        <v/>
      </c>
      <c r="AM56" s="185" t="str">
        <f t="shared" si="22"/>
        <v/>
      </c>
      <c r="AN56" s="266" t="str">
        <f t="shared" si="23"/>
        <v/>
      </c>
      <c r="AO56" s="214" t="str">
        <f t="shared" si="24"/>
        <v/>
      </c>
      <c r="AP56" s="266"/>
      <c r="AQ56" s="184" t="str">
        <f t="shared" si="25"/>
        <v/>
      </c>
      <c r="AR56" s="185" t="str">
        <f t="shared" si="26"/>
        <v/>
      </c>
      <c r="AS56" s="185" t="str">
        <f t="shared" si="27"/>
        <v/>
      </c>
      <c r="AT56" s="186" t="str">
        <f t="shared" si="28"/>
        <v/>
      </c>
      <c r="AU56" s="184" t="str">
        <f t="shared" si="29"/>
        <v/>
      </c>
      <c r="AV56" s="185" t="str">
        <f t="shared" si="30"/>
        <v/>
      </c>
      <c r="AW56" s="185" t="str">
        <f t="shared" si="31"/>
        <v/>
      </c>
      <c r="AX56" s="186" t="str">
        <f t="shared" si="32"/>
        <v/>
      </c>
      <c r="AY56" s="184" t="str">
        <f t="shared" si="33"/>
        <v/>
      </c>
      <c r="AZ56" s="185" t="str">
        <f t="shared" si="34"/>
        <v/>
      </c>
      <c r="BA56" s="185" t="str">
        <f t="shared" si="35"/>
        <v/>
      </c>
      <c r="BB56" s="186" t="str">
        <f t="shared" si="36"/>
        <v/>
      </c>
      <c r="BC56" s="266"/>
      <c r="BD56" s="266"/>
      <c r="BE56" s="266"/>
      <c r="BF56" s="266"/>
    </row>
    <row r="57" spans="4:58" x14ac:dyDescent="0.2">
      <c r="D57" s="180">
        <f>'Solar prot device - data'!D54</f>
        <v>28</v>
      </c>
      <c r="E57" s="181" t="str">
        <f>("Glazing"&amp;" + "&amp;'Solar prot device - data'!E54)</f>
        <v xml:space="preserve">Glazing + </v>
      </c>
      <c r="F57" s="182"/>
      <c r="G57" s="182"/>
      <c r="H57" s="178" t="str">
        <f>IF('Solar prot device - data'!F54&lt;&gt;"",'Solar prot device - data'!F54,"")</f>
        <v/>
      </c>
      <c r="I57" s="183" t="str">
        <f>IF('Solar prot device - data'!G54&lt;&gt;"",'Solar prot device - data'!G54,"")</f>
        <v/>
      </c>
      <c r="J57" s="268" t="str">
        <f>IF('Solar prot device - data'!H54&lt;&gt;"",'Solar prot device - data'!H54,"")</f>
        <v/>
      </c>
      <c r="K57" s="316" t="str">
        <f>IF('Solar prot device - data'!I54&lt;&gt;"",'Solar prot device - data'!I54,"")</f>
        <v/>
      </c>
      <c r="L57" s="184" t="str">
        <f t="shared" si="37"/>
        <v/>
      </c>
      <c r="M57" s="185" t="str">
        <f t="shared" si="38"/>
        <v/>
      </c>
      <c r="N57" s="185" t="str">
        <f t="shared" si="39"/>
        <v/>
      </c>
      <c r="O57" s="186" t="str">
        <f t="shared" si="40"/>
        <v/>
      </c>
      <c r="P57" s="311" t="str">
        <f t="shared" si="41"/>
        <v/>
      </c>
      <c r="Q57" s="185" t="str">
        <f t="shared" si="2"/>
        <v/>
      </c>
      <c r="R57" s="185" t="str">
        <f t="shared" si="46"/>
        <v/>
      </c>
      <c r="S57" s="214" t="str">
        <f t="shared" si="47"/>
        <v/>
      </c>
      <c r="T57" s="210" t="str">
        <f t="shared" si="48"/>
        <v/>
      </c>
      <c r="U57" s="185" t="str">
        <f t="shared" si="49"/>
        <v/>
      </c>
      <c r="V57" s="185" t="str">
        <f t="shared" si="50"/>
        <v/>
      </c>
      <c r="W57" s="214" t="str">
        <f t="shared" si="51"/>
        <v/>
      </c>
      <c r="Y57" s="184" t="str">
        <f t="shared" si="9"/>
        <v/>
      </c>
      <c r="Z57" s="185" t="str">
        <f t="shared" si="10"/>
        <v/>
      </c>
      <c r="AA57" s="185" t="str">
        <f t="shared" si="11"/>
        <v/>
      </c>
      <c r="AB57" s="186" t="str">
        <f t="shared" si="12"/>
        <v/>
      </c>
      <c r="AC57" s="184" t="str">
        <f t="shared" si="13"/>
        <v/>
      </c>
      <c r="AD57" s="185" t="str">
        <f t="shared" si="14"/>
        <v/>
      </c>
      <c r="AE57" s="185" t="str">
        <f t="shared" si="15"/>
        <v/>
      </c>
      <c r="AF57" s="186" t="str">
        <f t="shared" si="16"/>
        <v/>
      </c>
      <c r="AH57" s="184" t="str">
        <f t="shared" si="17"/>
        <v/>
      </c>
      <c r="AI57" s="185" t="str">
        <f t="shared" si="18"/>
        <v/>
      </c>
      <c r="AJ57" s="266" t="str">
        <f t="shared" si="19"/>
        <v/>
      </c>
      <c r="AK57" s="214" t="str">
        <f t="shared" si="20"/>
        <v/>
      </c>
      <c r="AL57" s="184" t="str">
        <f t="shared" si="21"/>
        <v/>
      </c>
      <c r="AM57" s="185" t="str">
        <f t="shared" si="22"/>
        <v/>
      </c>
      <c r="AN57" s="266" t="str">
        <f t="shared" si="23"/>
        <v/>
      </c>
      <c r="AO57" s="214" t="str">
        <f t="shared" si="24"/>
        <v/>
      </c>
      <c r="AP57" s="266"/>
      <c r="AQ57" s="184" t="str">
        <f t="shared" si="25"/>
        <v/>
      </c>
      <c r="AR57" s="185" t="str">
        <f t="shared" si="26"/>
        <v/>
      </c>
      <c r="AS57" s="185" t="str">
        <f t="shared" si="27"/>
        <v/>
      </c>
      <c r="AT57" s="186" t="str">
        <f t="shared" si="28"/>
        <v/>
      </c>
      <c r="AU57" s="184" t="str">
        <f t="shared" si="29"/>
        <v/>
      </c>
      <c r="AV57" s="185" t="str">
        <f t="shared" si="30"/>
        <v/>
      </c>
      <c r="AW57" s="185" t="str">
        <f t="shared" si="31"/>
        <v/>
      </c>
      <c r="AX57" s="186" t="str">
        <f t="shared" si="32"/>
        <v/>
      </c>
      <c r="AY57" s="184" t="str">
        <f t="shared" si="33"/>
        <v/>
      </c>
      <c r="AZ57" s="185" t="str">
        <f t="shared" si="34"/>
        <v/>
      </c>
      <c r="BA57" s="185" t="str">
        <f t="shared" si="35"/>
        <v/>
      </c>
      <c r="BB57" s="186" t="str">
        <f t="shared" si="36"/>
        <v/>
      </c>
      <c r="BC57" s="266"/>
      <c r="BD57" s="266"/>
      <c r="BE57" s="266"/>
      <c r="BF57" s="266"/>
    </row>
    <row r="58" spans="4:58" x14ac:dyDescent="0.2">
      <c r="D58" s="180">
        <f>'Solar prot device - data'!D55</f>
        <v>29</v>
      </c>
      <c r="E58" s="181" t="str">
        <f>("Glazing"&amp;" + "&amp;'Solar prot device - data'!E55)</f>
        <v xml:space="preserve">Glazing + </v>
      </c>
      <c r="F58" s="182"/>
      <c r="G58" s="182"/>
      <c r="H58" s="178" t="str">
        <f>IF('Solar prot device - data'!F55&lt;&gt;"",'Solar prot device - data'!F55,"")</f>
        <v/>
      </c>
      <c r="I58" s="183" t="str">
        <f>IF('Solar prot device - data'!G55&lt;&gt;"",'Solar prot device - data'!G55,"")</f>
        <v/>
      </c>
      <c r="J58" s="268" t="str">
        <f>IF('Solar prot device - data'!H55&lt;&gt;"",'Solar prot device - data'!H55,"")</f>
        <v/>
      </c>
      <c r="K58" s="316" t="str">
        <f>IF('Solar prot device - data'!I55&lt;&gt;"",'Solar prot device - data'!I55,"")</f>
        <v/>
      </c>
      <c r="L58" s="184" t="str">
        <f t="shared" si="37"/>
        <v/>
      </c>
      <c r="M58" s="185" t="str">
        <f t="shared" si="38"/>
        <v/>
      </c>
      <c r="N58" s="185" t="str">
        <f t="shared" si="39"/>
        <v/>
      </c>
      <c r="O58" s="186" t="str">
        <f t="shared" si="40"/>
        <v/>
      </c>
      <c r="P58" s="311" t="str">
        <f t="shared" si="41"/>
        <v/>
      </c>
      <c r="Q58" s="185" t="str">
        <f t="shared" si="2"/>
        <v/>
      </c>
      <c r="R58" s="185" t="str">
        <f t="shared" si="46"/>
        <v/>
      </c>
      <c r="S58" s="214" t="str">
        <f t="shared" si="47"/>
        <v/>
      </c>
      <c r="T58" s="210" t="str">
        <f t="shared" si="48"/>
        <v/>
      </c>
      <c r="U58" s="185" t="str">
        <f t="shared" si="49"/>
        <v/>
      </c>
      <c r="V58" s="185" t="str">
        <f t="shared" si="50"/>
        <v/>
      </c>
      <c r="W58" s="214" t="str">
        <f t="shared" si="51"/>
        <v/>
      </c>
      <c r="Y58" s="184" t="str">
        <f t="shared" si="9"/>
        <v/>
      </c>
      <c r="Z58" s="185" t="str">
        <f t="shared" si="10"/>
        <v/>
      </c>
      <c r="AA58" s="185" t="str">
        <f t="shared" si="11"/>
        <v/>
      </c>
      <c r="AB58" s="186" t="str">
        <f t="shared" si="12"/>
        <v/>
      </c>
      <c r="AC58" s="184" t="str">
        <f t="shared" si="13"/>
        <v/>
      </c>
      <c r="AD58" s="185" t="str">
        <f t="shared" si="14"/>
        <v/>
      </c>
      <c r="AE58" s="185" t="str">
        <f t="shared" si="15"/>
        <v/>
      </c>
      <c r="AF58" s="186" t="str">
        <f t="shared" si="16"/>
        <v/>
      </c>
      <c r="AH58" s="184" t="str">
        <f t="shared" si="17"/>
        <v/>
      </c>
      <c r="AI58" s="185" t="str">
        <f t="shared" si="18"/>
        <v/>
      </c>
      <c r="AJ58" s="266" t="str">
        <f t="shared" si="19"/>
        <v/>
      </c>
      <c r="AK58" s="214" t="str">
        <f t="shared" si="20"/>
        <v/>
      </c>
      <c r="AL58" s="184" t="str">
        <f t="shared" si="21"/>
        <v/>
      </c>
      <c r="AM58" s="185" t="str">
        <f t="shared" si="22"/>
        <v/>
      </c>
      <c r="AN58" s="266" t="str">
        <f t="shared" si="23"/>
        <v/>
      </c>
      <c r="AO58" s="214" t="str">
        <f t="shared" si="24"/>
        <v/>
      </c>
      <c r="AP58" s="266"/>
      <c r="AQ58" s="184" t="str">
        <f t="shared" si="25"/>
        <v/>
      </c>
      <c r="AR58" s="185" t="str">
        <f t="shared" si="26"/>
        <v/>
      </c>
      <c r="AS58" s="185" t="str">
        <f t="shared" si="27"/>
        <v/>
      </c>
      <c r="AT58" s="186" t="str">
        <f t="shared" si="28"/>
        <v/>
      </c>
      <c r="AU58" s="184" t="str">
        <f t="shared" si="29"/>
        <v/>
      </c>
      <c r="AV58" s="185" t="str">
        <f t="shared" si="30"/>
        <v/>
      </c>
      <c r="AW58" s="185" t="str">
        <f t="shared" si="31"/>
        <v/>
      </c>
      <c r="AX58" s="186" t="str">
        <f t="shared" si="32"/>
        <v/>
      </c>
      <c r="AY58" s="184" t="str">
        <f t="shared" si="33"/>
        <v/>
      </c>
      <c r="AZ58" s="185" t="str">
        <f t="shared" si="34"/>
        <v/>
      </c>
      <c r="BA58" s="185" t="str">
        <f t="shared" si="35"/>
        <v/>
      </c>
      <c r="BB58" s="186" t="str">
        <f t="shared" si="36"/>
        <v/>
      </c>
      <c r="BC58" s="266"/>
      <c r="BD58" s="266"/>
      <c r="BE58" s="266"/>
      <c r="BF58" s="266"/>
    </row>
    <row r="59" spans="4:58" x14ac:dyDescent="0.2">
      <c r="D59" s="180">
        <f>'Solar prot device - data'!D56</f>
        <v>30</v>
      </c>
      <c r="E59" s="181" t="str">
        <f>("Glazing"&amp;" + "&amp;'Solar prot device - data'!E56)</f>
        <v xml:space="preserve">Glazing + </v>
      </c>
      <c r="F59" s="182"/>
      <c r="G59" s="182"/>
      <c r="H59" s="178" t="str">
        <f>IF('Solar prot device - data'!F56&lt;&gt;"",'Solar prot device - data'!F56,"")</f>
        <v/>
      </c>
      <c r="I59" s="183" t="str">
        <f>IF('Solar prot device - data'!G56&lt;&gt;"",'Solar prot device - data'!G56,"")</f>
        <v/>
      </c>
      <c r="J59" s="268" t="str">
        <f>IF('Solar prot device - data'!H56&lt;&gt;"",'Solar prot device - data'!H56,"")</f>
        <v/>
      </c>
      <c r="K59" s="316" t="str">
        <f>IF('Solar prot device - data'!I56&lt;&gt;"",'Solar prot device - data'!I56,"")</f>
        <v/>
      </c>
      <c r="L59" s="184" t="str">
        <f t="shared" si="37"/>
        <v/>
      </c>
      <c r="M59" s="185" t="str">
        <f t="shared" si="38"/>
        <v/>
      </c>
      <c r="N59" s="185" t="str">
        <f t="shared" si="39"/>
        <v/>
      </c>
      <c r="O59" s="186" t="str">
        <f t="shared" si="40"/>
        <v/>
      </c>
      <c r="P59" s="311" t="str">
        <f t="shared" si="41"/>
        <v/>
      </c>
      <c r="Q59" s="185" t="str">
        <f t="shared" si="2"/>
        <v/>
      </c>
      <c r="R59" s="185" t="str">
        <f t="shared" si="46"/>
        <v/>
      </c>
      <c r="S59" s="214" t="str">
        <f t="shared" si="47"/>
        <v/>
      </c>
      <c r="T59" s="210" t="str">
        <f t="shared" si="48"/>
        <v/>
      </c>
      <c r="U59" s="185" t="str">
        <f t="shared" si="49"/>
        <v/>
      </c>
      <c r="V59" s="185" t="str">
        <f t="shared" si="50"/>
        <v/>
      </c>
      <c r="W59" s="214" t="str">
        <f t="shared" si="51"/>
        <v/>
      </c>
      <c r="Y59" s="184" t="str">
        <f t="shared" si="9"/>
        <v/>
      </c>
      <c r="Z59" s="185" t="str">
        <f t="shared" si="10"/>
        <v/>
      </c>
      <c r="AA59" s="185" t="str">
        <f t="shared" si="11"/>
        <v/>
      </c>
      <c r="AB59" s="186" t="str">
        <f t="shared" si="12"/>
        <v/>
      </c>
      <c r="AC59" s="184" t="str">
        <f t="shared" si="13"/>
        <v/>
      </c>
      <c r="AD59" s="185" t="str">
        <f t="shared" si="14"/>
        <v/>
      </c>
      <c r="AE59" s="185" t="str">
        <f t="shared" si="15"/>
        <v/>
      </c>
      <c r="AF59" s="186" t="str">
        <f t="shared" si="16"/>
        <v/>
      </c>
      <c r="AH59" s="184" t="str">
        <f t="shared" si="17"/>
        <v/>
      </c>
      <c r="AI59" s="185" t="str">
        <f t="shared" si="18"/>
        <v/>
      </c>
      <c r="AJ59" s="266" t="str">
        <f t="shared" si="19"/>
        <v/>
      </c>
      <c r="AK59" s="214" t="str">
        <f t="shared" si="20"/>
        <v/>
      </c>
      <c r="AL59" s="184" t="str">
        <f t="shared" si="21"/>
        <v/>
      </c>
      <c r="AM59" s="185" t="str">
        <f t="shared" si="22"/>
        <v/>
      </c>
      <c r="AN59" s="266" t="str">
        <f t="shared" si="23"/>
        <v/>
      </c>
      <c r="AO59" s="214" t="str">
        <f t="shared" si="24"/>
        <v/>
      </c>
      <c r="AP59" s="266"/>
      <c r="AQ59" s="184" t="str">
        <f t="shared" si="25"/>
        <v/>
      </c>
      <c r="AR59" s="185" t="str">
        <f t="shared" si="26"/>
        <v/>
      </c>
      <c r="AS59" s="185" t="str">
        <f t="shared" si="27"/>
        <v/>
      </c>
      <c r="AT59" s="186" t="str">
        <f t="shared" si="28"/>
        <v/>
      </c>
      <c r="AU59" s="184" t="str">
        <f t="shared" si="29"/>
        <v/>
      </c>
      <c r="AV59" s="185" t="str">
        <f t="shared" si="30"/>
        <v/>
      </c>
      <c r="AW59" s="185" t="str">
        <f t="shared" si="31"/>
        <v/>
      </c>
      <c r="AX59" s="186" t="str">
        <f t="shared" si="32"/>
        <v/>
      </c>
      <c r="AY59" s="184" t="str">
        <f t="shared" si="33"/>
        <v/>
      </c>
      <c r="AZ59" s="185" t="str">
        <f t="shared" si="34"/>
        <v/>
      </c>
      <c r="BA59" s="185" t="str">
        <f t="shared" si="35"/>
        <v/>
      </c>
      <c r="BB59" s="186" t="str">
        <f t="shared" si="36"/>
        <v/>
      </c>
      <c r="BC59" s="266"/>
      <c r="BD59" s="266"/>
      <c r="BE59" s="266"/>
      <c r="BF59" s="266"/>
    </row>
    <row r="60" spans="4:58" x14ac:dyDescent="0.2">
      <c r="D60" s="180">
        <f>'Solar prot device - data'!D57</f>
        <v>31</v>
      </c>
      <c r="E60" s="181" t="str">
        <f>("Glazing"&amp;" + "&amp;'Solar prot device - data'!E57)</f>
        <v xml:space="preserve">Glazing + </v>
      </c>
      <c r="F60" s="182"/>
      <c r="G60" s="182"/>
      <c r="H60" s="178" t="str">
        <f>IF('Solar prot device - data'!F57&lt;&gt;"",'Solar prot device - data'!F57,"")</f>
        <v/>
      </c>
      <c r="I60" s="183" t="str">
        <f>IF('Solar prot device - data'!G57&lt;&gt;"",'Solar prot device - data'!G57,"")</f>
        <v/>
      </c>
      <c r="J60" s="268" t="str">
        <f>IF('Solar prot device - data'!H57&lt;&gt;"",'Solar prot device - data'!H57,"")</f>
        <v/>
      </c>
      <c r="K60" s="316" t="str">
        <f>IF('Solar prot device - data'!I57&lt;&gt;"",'Solar prot device - data'!I57,"")</f>
        <v/>
      </c>
      <c r="L60" s="184" t="str">
        <f t="shared" si="37"/>
        <v/>
      </c>
      <c r="M60" s="185" t="str">
        <f t="shared" si="38"/>
        <v/>
      </c>
      <c r="N60" s="185" t="str">
        <f t="shared" si="39"/>
        <v/>
      </c>
      <c r="O60" s="186" t="str">
        <f t="shared" si="40"/>
        <v/>
      </c>
      <c r="P60" s="311" t="str">
        <f t="shared" si="41"/>
        <v/>
      </c>
      <c r="Q60" s="185" t="str">
        <f t="shared" si="2"/>
        <v/>
      </c>
      <c r="R60" s="185" t="str">
        <f t="shared" si="46"/>
        <v/>
      </c>
      <c r="S60" s="214" t="str">
        <f t="shared" si="47"/>
        <v/>
      </c>
      <c r="T60" s="210" t="str">
        <f t="shared" si="48"/>
        <v/>
      </c>
      <c r="U60" s="185" t="str">
        <f t="shared" si="49"/>
        <v/>
      </c>
      <c r="V60" s="185" t="str">
        <f t="shared" si="50"/>
        <v/>
      </c>
      <c r="W60" s="214" t="str">
        <f t="shared" si="51"/>
        <v/>
      </c>
      <c r="Y60" s="184" t="str">
        <f t="shared" si="9"/>
        <v/>
      </c>
      <c r="Z60" s="185" t="str">
        <f t="shared" si="10"/>
        <v/>
      </c>
      <c r="AA60" s="185" t="str">
        <f t="shared" si="11"/>
        <v/>
      </c>
      <c r="AB60" s="186" t="str">
        <f t="shared" si="12"/>
        <v/>
      </c>
      <c r="AC60" s="184" t="str">
        <f t="shared" si="13"/>
        <v/>
      </c>
      <c r="AD60" s="185" t="str">
        <f t="shared" si="14"/>
        <v/>
      </c>
      <c r="AE60" s="185" t="str">
        <f t="shared" si="15"/>
        <v/>
      </c>
      <c r="AF60" s="186" t="str">
        <f t="shared" si="16"/>
        <v/>
      </c>
      <c r="AH60" s="184" t="str">
        <f t="shared" si="17"/>
        <v/>
      </c>
      <c r="AI60" s="185" t="str">
        <f t="shared" si="18"/>
        <v/>
      </c>
      <c r="AJ60" s="266" t="str">
        <f t="shared" si="19"/>
        <v/>
      </c>
      <c r="AK60" s="214" t="str">
        <f t="shared" si="20"/>
        <v/>
      </c>
      <c r="AL60" s="184" t="str">
        <f t="shared" si="21"/>
        <v/>
      </c>
      <c r="AM60" s="185" t="str">
        <f t="shared" si="22"/>
        <v/>
      </c>
      <c r="AN60" s="266" t="str">
        <f t="shared" si="23"/>
        <v/>
      </c>
      <c r="AO60" s="214" t="str">
        <f t="shared" si="24"/>
        <v/>
      </c>
      <c r="AP60" s="266"/>
      <c r="AQ60" s="184" t="str">
        <f t="shared" si="25"/>
        <v/>
      </c>
      <c r="AR60" s="185" t="str">
        <f t="shared" si="26"/>
        <v/>
      </c>
      <c r="AS60" s="185" t="str">
        <f t="shared" si="27"/>
        <v/>
      </c>
      <c r="AT60" s="186" t="str">
        <f t="shared" si="28"/>
        <v/>
      </c>
      <c r="AU60" s="184" t="str">
        <f t="shared" si="29"/>
        <v/>
      </c>
      <c r="AV60" s="185" t="str">
        <f t="shared" si="30"/>
        <v/>
      </c>
      <c r="AW60" s="185" t="str">
        <f t="shared" si="31"/>
        <v/>
      </c>
      <c r="AX60" s="186" t="str">
        <f t="shared" si="32"/>
        <v/>
      </c>
      <c r="AY60" s="184" t="str">
        <f t="shared" si="33"/>
        <v/>
      </c>
      <c r="AZ60" s="185" t="str">
        <f t="shared" si="34"/>
        <v/>
      </c>
      <c r="BA60" s="185" t="str">
        <f t="shared" si="35"/>
        <v/>
      </c>
      <c r="BB60" s="186" t="str">
        <f t="shared" si="36"/>
        <v/>
      </c>
      <c r="BC60" s="266"/>
      <c r="BD60" s="266"/>
      <c r="BE60" s="266"/>
      <c r="BF60" s="266"/>
    </row>
    <row r="61" spans="4:58" x14ac:dyDescent="0.2">
      <c r="D61" s="180">
        <f>'Solar prot device - data'!D58</f>
        <v>32</v>
      </c>
      <c r="E61" s="181" t="str">
        <f>("Glazing"&amp;" + "&amp;'Solar prot device - data'!E58)</f>
        <v xml:space="preserve">Glazing + </v>
      </c>
      <c r="F61" s="182"/>
      <c r="G61" s="182"/>
      <c r="H61" s="178" t="str">
        <f>IF('Solar prot device - data'!F58&lt;&gt;"",'Solar prot device - data'!F58,"")</f>
        <v/>
      </c>
      <c r="I61" s="183" t="str">
        <f>IF('Solar prot device - data'!G58&lt;&gt;"",'Solar prot device - data'!G58,"")</f>
        <v/>
      </c>
      <c r="J61" s="268" t="str">
        <f>IF('Solar prot device - data'!H58&lt;&gt;"",'Solar prot device - data'!H58,"")</f>
        <v/>
      </c>
      <c r="K61" s="316" t="str">
        <f>IF('Solar prot device - data'!I58&lt;&gt;"",'Solar prot device - data'!I58,"")</f>
        <v/>
      </c>
      <c r="L61" s="184" t="str">
        <f t="shared" si="37"/>
        <v/>
      </c>
      <c r="M61" s="185" t="str">
        <f t="shared" si="38"/>
        <v/>
      </c>
      <c r="N61" s="185" t="str">
        <f t="shared" si="39"/>
        <v/>
      </c>
      <c r="O61" s="186" t="str">
        <f t="shared" si="40"/>
        <v/>
      </c>
      <c r="P61" s="311" t="str">
        <f t="shared" si="41"/>
        <v/>
      </c>
      <c r="Q61" s="185" t="str">
        <f t="shared" si="2"/>
        <v/>
      </c>
      <c r="R61" s="185" t="str">
        <f t="shared" si="46"/>
        <v/>
      </c>
      <c r="S61" s="214" t="str">
        <f t="shared" si="47"/>
        <v/>
      </c>
      <c r="T61" s="210" t="str">
        <f t="shared" si="48"/>
        <v/>
      </c>
      <c r="U61" s="185" t="str">
        <f t="shared" si="49"/>
        <v/>
      </c>
      <c r="V61" s="185" t="str">
        <f t="shared" si="50"/>
        <v/>
      </c>
      <c r="W61" s="214" t="str">
        <f t="shared" si="51"/>
        <v/>
      </c>
      <c r="Y61" s="184" t="str">
        <f t="shared" si="9"/>
        <v/>
      </c>
      <c r="Z61" s="185" t="str">
        <f t="shared" si="10"/>
        <v/>
      </c>
      <c r="AA61" s="185" t="str">
        <f t="shared" si="11"/>
        <v/>
      </c>
      <c r="AB61" s="186" t="str">
        <f t="shared" si="12"/>
        <v/>
      </c>
      <c r="AC61" s="184" t="str">
        <f t="shared" si="13"/>
        <v/>
      </c>
      <c r="AD61" s="185" t="str">
        <f t="shared" si="14"/>
        <v/>
      </c>
      <c r="AE61" s="185" t="str">
        <f t="shared" si="15"/>
        <v/>
      </c>
      <c r="AF61" s="186" t="str">
        <f t="shared" si="16"/>
        <v/>
      </c>
      <c r="AH61" s="184" t="str">
        <f t="shared" si="17"/>
        <v/>
      </c>
      <c r="AI61" s="185" t="str">
        <f t="shared" si="18"/>
        <v/>
      </c>
      <c r="AJ61" s="266" t="str">
        <f t="shared" si="19"/>
        <v/>
      </c>
      <c r="AK61" s="214" t="str">
        <f t="shared" si="20"/>
        <v/>
      </c>
      <c r="AL61" s="184" t="str">
        <f t="shared" si="21"/>
        <v/>
      </c>
      <c r="AM61" s="185" t="str">
        <f t="shared" si="22"/>
        <v/>
      </c>
      <c r="AN61" s="266" t="str">
        <f t="shared" si="23"/>
        <v/>
      </c>
      <c r="AO61" s="214" t="str">
        <f t="shared" si="24"/>
        <v/>
      </c>
      <c r="AP61" s="266"/>
      <c r="AQ61" s="184" t="str">
        <f t="shared" si="25"/>
        <v/>
      </c>
      <c r="AR61" s="185" t="str">
        <f t="shared" si="26"/>
        <v/>
      </c>
      <c r="AS61" s="185" t="str">
        <f t="shared" si="27"/>
        <v/>
      </c>
      <c r="AT61" s="186" t="str">
        <f t="shared" si="28"/>
        <v/>
      </c>
      <c r="AU61" s="184" t="str">
        <f t="shared" si="29"/>
        <v/>
      </c>
      <c r="AV61" s="185" t="str">
        <f t="shared" si="30"/>
        <v/>
      </c>
      <c r="AW61" s="185" t="str">
        <f t="shared" si="31"/>
        <v/>
      </c>
      <c r="AX61" s="186" t="str">
        <f t="shared" si="32"/>
        <v/>
      </c>
      <c r="AY61" s="184" t="str">
        <f t="shared" si="33"/>
        <v/>
      </c>
      <c r="AZ61" s="185" t="str">
        <f t="shared" si="34"/>
        <v/>
      </c>
      <c r="BA61" s="185" t="str">
        <f t="shared" si="35"/>
        <v/>
      </c>
      <c r="BB61" s="186" t="str">
        <f t="shared" si="36"/>
        <v/>
      </c>
      <c r="BC61" s="266"/>
      <c r="BD61" s="266"/>
      <c r="BE61" s="266"/>
      <c r="BF61" s="266"/>
    </row>
    <row r="62" spans="4:58" x14ac:dyDescent="0.2">
      <c r="D62" s="180">
        <f>'Solar prot device - data'!D59</f>
        <v>33</v>
      </c>
      <c r="E62" s="181" t="str">
        <f>("Glazing"&amp;" + "&amp;'Solar prot device - data'!E59)</f>
        <v xml:space="preserve">Glazing + </v>
      </c>
      <c r="F62" s="182"/>
      <c r="G62" s="182"/>
      <c r="H62" s="178" t="str">
        <f>IF('Solar prot device - data'!F59&lt;&gt;"",'Solar prot device - data'!F59,"")</f>
        <v/>
      </c>
      <c r="I62" s="183" t="str">
        <f>IF('Solar prot device - data'!G59&lt;&gt;"",'Solar prot device - data'!G59,"")</f>
        <v/>
      </c>
      <c r="J62" s="268" t="str">
        <f>IF('Solar prot device - data'!H59&lt;&gt;"",'Solar prot device - data'!H59,"")</f>
        <v/>
      </c>
      <c r="K62" s="316" t="str">
        <f>IF('Solar prot device - data'!I59&lt;&gt;"",'Solar prot device - data'!I59,"")</f>
        <v/>
      </c>
      <c r="L62" s="184" t="str">
        <f t="shared" si="37"/>
        <v/>
      </c>
      <c r="M62" s="185" t="str">
        <f t="shared" si="38"/>
        <v/>
      </c>
      <c r="N62" s="185" t="str">
        <f t="shared" si="39"/>
        <v/>
      </c>
      <c r="O62" s="186" t="str">
        <f t="shared" si="40"/>
        <v/>
      </c>
      <c r="P62" s="311" t="str">
        <f t="shared" si="41"/>
        <v/>
      </c>
      <c r="Q62" s="185" t="str">
        <f t="shared" si="2"/>
        <v/>
      </c>
      <c r="R62" s="185" t="str">
        <f t="shared" si="46"/>
        <v/>
      </c>
      <c r="S62" s="214" t="str">
        <f t="shared" si="47"/>
        <v/>
      </c>
      <c r="T62" s="210" t="str">
        <f t="shared" si="48"/>
        <v/>
      </c>
      <c r="U62" s="185" t="str">
        <f t="shared" si="49"/>
        <v/>
      </c>
      <c r="V62" s="185" t="str">
        <f t="shared" si="50"/>
        <v/>
      </c>
      <c r="W62" s="214" t="str">
        <f t="shared" si="51"/>
        <v/>
      </c>
      <c r="Y62" s="184" t="str">
        <f t="shared" si="9"/>
        <v/>
      </c>
      <c r="Z62" s="185" t="str">
        <f t="shared" si="10"/>
        <v/>
      </c>
      <c r="AA62" s="185" t="str">
        <f t="shared" si="11"/>
        <v/>
      </c>
      <c r="AB62" s="186" t="str">
        <f t="shared" si="12"/>
        <v/>
      </c>
      <c r="AC62" s="184" t="str">
        <f t="shared" si="13"/>
        <v/>
      </c>
      <c r="AD62" s="185" t="str">
        <f t="shared" si="14"/>
        <v/>
      </c>
      <c r="AE62" s="185" t="str">
        <f t="shared" si="15"/>
        <v/>
      </c>
      <c r="AF62" s="186" t="str">
        <f t="shared" si="16"/>
        <v/>
      </c>
      <c r="AH62" s="184" t="str">
        <f t="shared" si="17"/>
        <v/>
      </c>
      <c r="AI62" s="185" t="str">
        <f t="shared" si="18"/>
        <v/>
      </c>
      <c r="AJ62" s="266" t="str">
        <f t="shared" si="19"/>
        <v/>
      </c>
      <c r="AK62" s="214" t="str">
        <f t="shared" si="20"/>
        <v/>
      </c>
      <c r="AL62" s="184" t="str">
        <f t="shared" si="21"/>
        <v/>
      </c>
      <c r="AM62" s="185" t="str">
        <f t="shared" si="22"/>
        <v/>
      </c>
      <c r="AN62" s="266" t="str">
        <f t="shared" si="23"/>
        <v/>
      </c>
      <c r="AO62" s="214" t="str">
        <f t="shared" si="24"/>
        <v/>
      </c>
      <c r="AP62" s="266"/>
      <c r="AQ62" s="184" t="str">
        <f t="shared" si="25"/>
        <v/>
      </c>
      <c r="AR62" s="185" t="str">
        <f t="shared" si="26"/>
        <v/>
      </c>
      <c r="AS62" s="185" t="str">
        <f t="shared" si="27"/>
        <v/>
      </c>
      <c r="AT62" s="186" t="str">
        <f t="shared" si="28"/>
        <v/>
      </c>
      <c r="AU62" s="184" t="str">
        <f t="shared" si="29"/>
        <v/>
      </c>
      <c r="AV62" s="185" t="str">
        <f t="shared" si="30"/>
        <v/>
      </c>
      <c r="AW62" s="185" t="str">
        <f t="shared" si="31"/>
        <v/>
      </c>
      <c r="AX62" s="186" t="str">
        <f t="shared" si="32"/>
        <v/>
      </c>
      <c r="AY62" s="184" t="str">
        <f t="shared" si="33"/>
        <v/>
      </c>
      <c r="AZ62" s="185" t="str">
        <f t="shared" si="34"/>
        <v/>
      </c>
      <c r="BA62" s="185" t="str">
        <f t="shared" si="35"/>
        <v/>
      </c>
      <c r="BB62" s="186" t="str">
        <f t="shared" si="36"/>
        <v/>
      </c>
      <c r="BC62" s="266"/>
      <c r="BD62" s="266"/>
      <c r="BE62" s="266"/>
      <c r="BF62" s="266"/>
    </row>
    <row r="63" spans="4:58" x14ac:dyDescent="0.2">
      <c r="D63" s="180">
        <f>'Solar prot device - data'!D60</f>
        <v>34</v>
      </c>
      <c r="E63" s="181" t="str">
        <f>("Glazing"&amp;" + "&amp;'Solar prot device - data'!E60)</f>
        <v xml:space="preserve">Glazing + </v>
      </c>
      <c r="F63" s="182"/>
      <c r="G63" s="182"/>
      <c r="H63" s="178" t="str">
        <f>IF('Solar prot device - data'!F60&lt;&gt;"",'Solar prot device - data'!F60,"")</f>
        <v/>
      </c>
      <c r="I63" s="183" t="str">
        <f>IF('Solar prot device - data'!G60&lt;&gt;"",'Solar prot device - data'!G60,"")</f>
        <v/>
      </c>
      <c r="J63" s="268" t="str">
        <f>IF('Solar prot device - data'!H60&lt;&gt;"",'Solar prot device - data'!H60,"")</f>
        <v/>
      </c>
      <c r="K63" s="316" t="str">
        <f>IF('Solar prot device - data'!I60&lt;&gt;"",'Solar prot device - data'!I60,"")</f>
        <v/>
      </c>
      <c r="L63" s="184" t="str">
        <f t="shared" si="37"/>
        <v/>
      </c>
      <c r="M63" s="185" t="str">
        <f t="shared" si="38"/>
        <v/>
      </c>
      <c r="N63" s="185" t="str">
        <f t="shared" si="39"/>
        <v/>
      </c>
      <c r="O63" s="186" t="str">
        <f t="shared" si="40"/>
        <v/>
      </c>
      <c r="P63" s="311" t="str">
        <f t="shared" si="41"/>
        <v/>
      </c>
      <c r="Q63" s="185" t="str">
        <f t="shared" si="2"/>
        <v/>
      </c>
      <c r="R63" s="185" t="str">
        <f t="shared" si="46"/>
        <v/>
      </c>
      <c r="S63" s="214" t="str">
        <f t="shared" si="47"/>
        <v/>
      </c>
      <c r="T63" s="210" t="str">
        <f t="shared" si="48"/>
        <v/>
      </c>
      <c r="U63" s="185" t="str">
        <f t="shared" si="49"/>
        <v/>
      </c>
      <c r="V63" s="185" t="str">
        <f t="shared" si="50"/>
        <v/>
      </c>
      <c r="W63" s="214" t="str">
        <f t="shared" si="51"/>
        <v/>
      </c>
      <c r="Y63" s="184" t="str">
        <f t="shared" si="9"/>
        <v/>
      </c>
      <c r="Z63" s="185" t="str">
        <f t="shared" si="10"/>
        <v/>
      </c>
      <c r="AA63" s="185" t="str">
        <f t="shared" si="11"/>
        <v/>
      </c>
      <c r="AB63" s="186" t="str">
        <f t="shared" si="12"/>
        <v/>
      </c>
      <c r="AC63" s="184" t="str">
        <f t="shared" si="13"/>
        <v/>
      </c>
      <c r="AD63" s="185" t="str">
        <f t="shared" si="14"/>
        <v/>
      </c>
      <c r="AE63" s="185" t="str">
        <f t="shared" si="15"/>
        <v/>
      </c>
      <c r="AF63" s="186" t="str">
        <f t="shared" si="16"/>
        <v/>
      </c>
      <c r="AH63" s="184" t="str">
        <f t="shared" si="17"/>
        <v/>
      </c>
      <c r="AI63" s="185" t="str">
        <f t="shared" si="18"/>
        <v/>
      </c>
      <c r="AJ63" s="266" t="str">
        <f t="shared" si="19"/>
        <v/>
      </c>
      <c r="AK63" s="214" t="str">
        <f t="shared" si="20"/>
        <v/>
      </c>
      <c r="AL63" s="184" t="str">
        <f t="shared" si="21"/>
        <v/>
      </c>
      <c r="AM63" s="185" t="str">
        <f t="shared" si="22"/>
        <v/>
      </c>
      <c r="AN63" s="266" t="str">
        <f t="shared" si="23"/>
        <v/>
      </c>
      <c r="AO63" s="214" t="str">
        <f t="shared" si="24"/>
        <v/>
      </c>
      <c r="AP63" s="266"/>
      <c r="AQ63" s="184" t="str">
        <f t="shared" si="25"/>
        <v/>
      </c>
      <c r="AR63" s="185" t="str">
        <f t="shared" si="26"/>
        <v/>
      </c>
      <c r="AS63" s="185" t="str">
        <f t="shared" si="27"/>
        <v/>
      </c>
      <c r="AT63" s="186" t="str">
        <f t="shared" si="28"/>
        <v/>
      </c>
      <c r="AU63" s="184" t="str">
        <f t="shared" si="29"/>
        <v/>
      </c>
      <c r="AV63" s="185" t="str">
        <f t="shared" si="30"/>
        <v/>
      </c>
      <c r="AW63" s="185" t="str">
        <f t="shared" si="31"/>
        <v/>
      </c>
      <c r="AX63" s="186" t="str">
        <f t="shared" si="32"/>
        <v/>
      </c>
      <c r="AY63" s="184" t="str">
        <f t="shared" si="33"/>
        <v/>
      </c>
      <c r="AZ63" s="185" t="str">
        <f t="shared" si="34"/>
        <v/>
      </c>
      <c r="BA63" s="185" t="str">
        <f t="shared" si="35"/>
        <v/>
      </c>
      <c r="BB63" s="186" t="str">
        <f t="shared" si="36"/>
        <v/>
      </c>
      <c r="BC63" s="266"/>
      <c r="BD63" s="266"/>
      <c r="BE63" s="266"/>
      <c r="BF63" s="266"/>
    </row>
    <row r="64" spans="4:58" x14ac:dyDescent="0.2">
      <c r="D64" s="180">
        <f>'Solar prot device - data'!D61</f>
        <v>35</v>
      </c>
      <c r="E64" s="181" t="str">
        <f>("Glazing"&amp;" + "&amp;'Solar prot device - data'!E61)</f>
        <v xml:space="preserve">Glazing + </v>
      </c>
      <c r="F64" s="182"/>
      <c r="G64" s="182"/>
      <c r="H64" s="178" t="str">
        <f>IF('Solar prot device - data'!F61&lt;&gt;"",'Solar prot device - data'!F61,"")</f>
        <v/>
      </c>
      <c r="I64" s="183" t="str">
        <f>IF('Solar prot device - data'!G61&lt;&gt;"",'Solar prot device - data'!G61,"")</f>
        <v/>
      </c>
      <c r="J64" s="268" t="str">
        <f>IF('Solar prot device - data'!H61&lt;&gt;"",'Solar prot device - data'!H61,"")</f>
        <v/>
      </c>
      <c r="K64" s="316" t="str">
        <f>IF('Solar prot device - data'!I61&lt;&gt;"",'Solar prot device - data'!I61,"")</f>
        <v/>
      </c>
      <c r="L64" s="184" t="str">
        <f t="shared" si="37"/>
        <v/>
      </c>
      <c r="M64" s="185" t="str">
        <f t="shared" si="38"/>
        <v/>
      </c>
      <c r="N64" s="185" t="str">
        <f t="shared" si="39"/>
        <v/>
      </c>
      <c r="O64" s="186" t="str">
        <f t="shared" si="40"/>
        <v/>
      </c>
      <c r="P64" s="311" t="str">
        <f t="shared" si="41"/>
        <v/>
      </c>
      <c r="Q64" s="185" t="str">
        <f t="shared" si="2"/>
        <v/>
      </c>
      <c r="R64" s="185" t="str">
        <f t="shared" si="46"/>
        <v/>
      </c>
      <c r="S64" s="214" t="str">
        <f t="shared" si="47"/>
        <v/>
      </c>
      <c r="T64" s="210" t="str">
        <f t="shared" si="48"/>
        <v/>
      </c>
      <c r="U64" s="185" t="str">
        <f t="shared" si="49"/>
        <v/>
      </c>
      <c r="V64" s="185" t="str">
        <f t="shared" si="50"/>
        <v/>
      </c>
      <c r="W64" s="214" t="str">
        <f t="shared" si="51"/>
        <v/>
      </c>
      <c r="Y64" s="184" t="str">
        <f t="shared" si="9"/>
        <v/>
      </c>
      <c r="Z64" s="185" t="str">
        <f t="shared" si="10"/>
        <v/>
      </c>
      <c r="AA64" s="185" t="str">
        <f t="shared" si="11"/>
        <v/>
      </c>
      <c r="AB64" s="186" t="str">
        <f t="shared" si="12"/>
        <v/>
      </c>
      <c r="AC64" s="184" t="str">
        <f t="shared" si="13"/>
        <v/>
      </c>
      <c r="AD64" s="185" t="str">
        <f t="shared" si="14"/>
        <v/>
      </c>
      <c r="AE64" s="185" t="str">
        <f t="shared" si="15"/>
        <v/>
      </c>
      <c r="AF64" s="186" t="str">
        <f t="shared" si="16"/>
        <v/>
      </c>
      <c r="AH64" s="184" t="str">
        <f t="shared" si="17"/>
        <v/>
      </c>
      <c r="AI64" s="185" t="str">
        <f t="shared" si="18"/>
        <v/>
      </c>
      <c r="AJ64" s="266" t="str">
        <f t="shared" si="19"/>
        <v/>
      </c>
      <c r="AK64" s="214" t="str">
        <f t="shared" si="20"/>
        <v/>
      </c>
      <c r="AL64" s="184" t="str">
        <f t="shared" si="21"/>
        <v/>
      </c>
      <c r="AM64" s="185" t="str">
        <f t="shared" si="22"/>
        <v/>
      </c>
      <c r="AN64" s="266" t="str">
        <f t="shared" si="23"/>
        <v/>
      </c>
      <c r="AO64" s="214" t="str">
        <f t="shared" si="24"/>
        <v/>
      </c>
      <c r="AP64" s="266"/>
      <c r="AQ64" s="184" t="str">
        <f t="shared" si="25"/>
        <v/>
      </c>
      <c r="AR64" s="185" t="str">
        <f t="shared" si="26"/>
        <v/>
      </c>
      <c r="AS64" s="185" t="str">
        <f t="shared" si="27"/>
        <v/>
      </c>
      <c r="AT64" s="186" t="str">
        <f t="shared" si="28"/>
        <v/>
      </c>
      <c r="AU64" s="184" t="str">
        <f t="shared" si="29"/>
        <v/>
      </c>
      <c r="AV64" s="185" t="str">
        <f t="shared" si="30"/>
        <v/>
      </c>
      <c r="AW64" s="185" t="str">
        <f t="shared" si="31"/>
        <v/>
      </c>
      <c r="AX64" s="186" t="str">
        <f t="shared" si="32"/>
        <v/>
      </c>
      <c r="AY64" s="184" t="str">
        <f t="shared" si="33"/>
        <v/>
      </c>
      <c r="AZ64" s="185" t="str">
        <f t="shared" si="34"/>
        <v/>
      </c>
      <c r="BA64" s="185" t="str">
        <f t="shared" si="35"/>
        <v/>
      </c>
      <c r="BB64" s="186" t="str">
        <f t="shared" si="36"/>
        <v/>
      </c>
      <c r="BC64" s="266"/>
      <c r="BD64" s="266"/>
      <c r="BE64" s="266"/>
      <c r="BF64" s="266"/>
    </row>
    <row r="65" spans="4:58" x14ac:dyDescent="0.2">
      <c r="D65" s="180">
        <f>'Solar prot device - data'!D62</f>
        <v>36</v>
      </c>
      <c r="E65" s="181" t="str">
        <f>("Glazing"&amp;" + "&amp;'Solar prot device - data'!E62)</f>
        <v xml:space="preserve">Glazing + </v>
      </c>
      <c r="F65" s="182"/>
      <c r="G65" s="182"/>
      <c r="H65" s="178" t="str">
        <f>IF('Solar prot device - data'!F62&lt;&gt;"",'Solar prot device - data'!F62,"")</f>
        <v/>
      </c>
      <c r="I65" s="183" t="str">
        <f>IF('Solar prot device - data'!G62&lt;&gt;"",'Solar prot device - data'!G62,"")</f>
        <v/>
      </c>
      <c r="J65" s="268" t="str">
        <f>IF('Solar prot device - data'!H62&lt;&gt;"",'Solar prot device - data'!H62,"")</f>
        <v/>
      </c>
      <c r="K65" s="316" t="str">
        <f>IF('Solar prot device - data'!I62&lt;&gt;"",'Solar prot device - data'!I62,"")</f>
        <v/>
      </c>
      <c r="L65" s="184" t="str">
        <f t="shared" si="37"/>
        <v/>
      </c>
      <c r="M65" s="185" t="str">
        <f t="shared" si="38"/>
        <v/>
      </c>
      <c r="N65" s="185" t="str">
        <f t="shared" si="39"/>
        <v/>
      </c>
      <c r="O65" s="186" t="str">
        <f t="shared" si="40"/>
        <v/>
      </c>
      <c r="P65" s="311" t="str">
        <f t="shared" si="41"/>
        <v/>
      </c>
      <c r="Q65" s="185" t="str">
        <f t="shared" si="2"/>
        <v/>
      </c>
      <c r="R65" s="185" t="str">
        <f t="shared" si="46"/>
        <v/>
      </c>
      <c r="S65" s="214" t="str">
        <f t="shared" si="47"/>
        <v/>
      </c>
      <c r="T65" s="210" t="str">
        <f t="shared" si="48"/>
        <v/>
      </c>
      <c r="U65" s="185" t="str">
        <f t="shared" si="49"/>
        <v/>
      </c>
      <c r="V65" s="185" t="str">
        <f t="shared" si="50"/>
        <v/>
      </c>
      <c r="W65" s="214" t="str">
        <f t="shared" si="51"/>
        <v/>
      </c>
      <c r="Y65" s="184" t="str">
        <f t="shared" si="9"/>
        <v/>
      </c>
      <c r="Z65" s="185" t="str">
        <f t="shared" si="10"/>
        <v/>
      </c>
      <c r="AA65" s="185" t="str">
        <f t="shared" si="11"/>
        <v/>
      </c>
      <c r="AB65" s="186" t="str">
        <f t="shared" si="12"/>
        <v/>
      </c>
      <c r="AC65" s="184" t="str">
        <f t="shared" si="13"/>
        <v/>
      </c>
      <c r="AD65" s="185" t="str">
        <f t="shared" si="14"/>
        <v/>
      </c>
      <c r="AE65" s="185" t="str">
        <f t="shared" si="15"/>
        <v/>
      </c>
      <c r="AF65" s="186" t="str">
        <f t="shared" si="16"/>
        <v/>
      </c>
      <c r="AH65" s="184" t="str">
        <f t="shared" si="17"/>
        <v/>
      </c>
      <c r="AI65" s="185" t="str">
        <f t="shared" si="18"/>
        <v/>
      </c>
      <c r="AJ65" s="266" t="str">
        <f t="shared" si="19"/>
        <v/>
      </c>
      <c r="AK65" s="214" t="str">
        <f t="shared" si="20"/>
        <v/>
      </c>
      <c r="AL65" s="184" t="str">
        <f t="shared" si="21"/>
        <v/>
      </c>
      <c r="AM65" s="185" t="str">
        <f t="shared" si="22"/>
        <v/>
      </c>
      <c r="AN65" s="266" t="str">
        <f t="shared" si="23"/>
        <v/>
      </c>
      <c r="AO65" s="214" t="str">
        <f t="shared" si="24"/>
        <v/>
      </c>
      <c r="AP65" s="266"/>
      <c r="AQ65" s="184" t="str">
        <f t="shared" si="25"/>
        <v/>
      </c>
      <c r="AR65" s="185" t="str">
        <f t="shared" si="26"/>
        <v/>
      </c>
      <c r="AS65" s="185" t="str">
        <f t="shared" si="27"/>
        <v/>
      </c>
      <c r="AT65" s="186" t="str">
        <f t="shared" si="28"/>
        <v/>
      </c>
      <c r="AU65" s="184" t="str">
        <f t="shared" si="29"/>
        <v/>
      </c>
      <c r="AV65" s="185" t="str">
        <f t="shared" si="30"/>
        <v/>
      </c>
      <c r="AW65" s="185" t="str">
        <f t="shared" si="31"/>
        <v/>
      </c>
      <c r="AX65" s="186" t="str">
        <f t="shared" si="32"/>
        <v/>
      </c>
      <c r="AY65" s="184" t="str">
        <f t="shared" si="33"/>
        <v/>
      </c>
      <c r="AZ65" s="185" t="str">
        <f t="shared" si="34"/>
        <v/>
      </c>
      <c r="BA65" s="185" t="str">
        <f t="shared" si="35"/>
        <v/>
      </c>
      <c r="BB65" s="186" t="str">
        <f t="shared" si="36"/>
        <v/>
      </c>
      <c r="BC65" s="266"/>
      <c r="BD65" s="266"/>
      <c r="BE65" s="266"/>
      <c r="BF65" s="266"/>
    </row>
    <row r="66" spans="4:58" x14ac:dyDescent="0.2">
      <c r="D66" s="180">
        <f>'Solar prot device - data'!D63</f>
        <v>37</v>
      </c>
      <c r="E66" s="181" t="str">
        <f>("Glazing"&amp;" + "&amp;'Solar prot device - data'!E63)</f>
        <v xml:space="preserve">Glazing + </v>
      </c>
      <c r="F66" s="182"/>
      <c r="G66" s="182"/>
      <c r="H66" s="178" t="str">
        <f>IF('Solar prot device - data'!F63&lt;&gt;"",'Solar prot device - data'!F63,"")</f>
        <v/>
      </c>
      <c r="I66" s="183" t="str">
        <f>IF('Solar prot device - data'!G63&lt;&gt;"",'Solar prot device - data'!G63,"")</f>
        <v/>
      </c>
      <c r="J66" s="268" t="str">
        <f>IF('Solar prot device - data'!H63&lt;&gt;"",'Solar prot device - data'!H63,"")</f>
        <v/>
      </c>
      <c r="K66" s="316" t="str">
        <f>IF('Solar prot device - data'!I63&lt;&gt;"",'Solar prot device - data'!I63,"")</f>
        <v/>
      </c>
      <c r="L66" s="184" t="str">
        <f t="shared" si="37"/>
        <v/>
      </c>
      <c r="M66" s="185" t="str">
        <f t="shared" si="38"/>
        <v/>
      </c>
      <c r="N66" s="185" t="str">
        <f t="shared" si="39"/>
        <v/>
      </c>
      <c r="O66" s="186" t="str">
        <f t="shared" si="40"/>
        <v/>
      </c>
      <c r="P66" s="311" t="str">
        <f t="shared" si="41"/>
        <v/>
      </c>
      <c r="Q66" s="185" t="str">
        <f t="shared" si="2"/>
        <v/>
      </c>
      <c r="R66" s="185" t="str">
        <f t="shared" si="46"/>
        <v/>
      </c>
      <c r="S66" s="214" t="str">
        <f t="shared" si="47"/>
        <v/>
      </c>
      <c r="T66" s="210" t="str">
        <f t="shared" si="48"/>
        <v/>
      </c>
      <c r="U66" s="185" t="str">
        <f t="shared" si="49"/>
        <v/>
      </c>
      <c r="V66" s="185" t="str">
        <f t="shared" si="50"/>
        <v/>
      </c>
      <c r="W66" s="214" t="str">
        <f t="shared" si="51"/>
        <v/>
      </c>
      <c r="Y66" s="184" t="str">
        <f t="shared" si="9"/>
        <v/>
      </c>
      <c r="Z66" s="185" t="str">
        <f t="shared" si="10"/>
        <v/>
      </c>
      <c r="AA66" s="185" t="str">
        <f t="shared" si="11"/>
        <v/>
      </c>
      <c r="AB66" s="186" t="str">
        <f t="shared" si="12"/>
        <v/>
      </c>
      <c r="AC66" s="184" t="str">
        <f t="shared" si="13"/>
        <v/>
      </c>
      <c r="AD66" s="185" t="str">
        <f t="shared" si="14"/>
        <v/>
      </c>
      <c r="AE66" s="185" t="str">
        <f t="shared" si="15"/>
        <v/>
      </c>
      <c r="AF66" s="186" t="str">
        <f t="shared" si="16"/>
        <v/>
      </c>
      <c r="AH66" s="184" t="str">
        <f t="shared" si="17"/>
        <v/>
      </c>
      <c r="AI66" s="185" t="str">
        <f t="shared" si="18"/>
        <v/>
      </c>
      <c r="AJ66" s="266" t="str">
        <f t="shared" si="19"/>
        <v/>
      </c>
      <c r="AK66" s="214" t="str">
        <f t="shared" si="20"/>
        <v/>
      </c>
      <c r="AL66" s="184" t="str">
        <f t="shared" si="21"/>
        <v/>
      </c>
      <c r="AM66" s="185" t="str">
        <f t="shared" si="22"/>
        <v/>
      </c>
      <c r="AN66" s="266" t="str">
        <f t="shared" si="23"/>
        <v/>
      </c>
      <c r="AO66" s="214" t="str">
        <f t="shared" si="24"/>
        <v/>
      </c>
      <c r="AP66" s="266"/>
      <c r="AQ66" s="184" t="str">
        <f t="shared" si="25"/>
        <v/>
      </c>
      <c r="AR66" s="185" t="str">
        <f t="shared" si="26"/>
        <v/>
      </c>
      <c r="AS66" s="185" t="str">
        <f t="shared" si="27"/>
        <v/>
      </c>
      <c r="AT66" s="186" t="str">
        <f t="shared" si="28"/>
        <v/>
      </c>
      <c r="AU66" s="184" t="str">
        <f t="shared" si="29"/>
        <v/>
      </c>
      <c r="AV66" s="185" t="str">
        <f t="shared" si="30"/>
        <v/>
      </c>
      <c r="AW66" s="185" t="str">
        <f t="shared" si="31"/>
        <v/>
      </c>
      <c r="AX66" s="186" t="str">
        <f t="shared" si="32"/>
        <v/>
      </c>
      <c r="AY66" s="184" t="str">
        <f t="shared" si="33"/>
        <v/>
      </c>
      <c r="AZ66" s="185" t="str">
        <f t="shared" si="34"/>
        <v/>
      </c>
      <c r="BA66" s="185" t="str">
        <f t="shared" si="35"/>
        <v/>
      </c>
      <c r="BB66" s="186" t="str">
        <f t="shared" si="36"/>
        <v/>
      </c>
      <c r="BC66" s="266"/>
      <c r="BD66" s="266"/>
      <c r="BE66" s="266"/>
      <c r="BF66" s="266"/>
    </row>
    <row r="67" spans="4:58" x14ac:dyDescent="0.2">
      <c r="D67" s="180">
        <f>'Solar prot device - data'!D64</f>
        <v>38</v>
      </c>
      <c r="E67" s="181" t="str">
        <f>("Glazing"&amp;" + "&amp;'Solar prot device - data'!E64)</f>
        <v xml:space="preserve">Glazing + </v>
      </c>
      <c r="F67" s="182"/>
      <c r="G67" s="182"/>
      <c r="H67" s="178" t="str">
        <f>IF('Solar prot device - data'!F64&lt;&gt;"",'Solar prot device - data'!F64,"")</f>
        <v/>
      </c>
      <c r="I67" s="183" t="str">
        <f>IF('Solar prot device - data'!G64&lt;&gt;"",'Solar prot device - data'!G64,"")</f>
        <v/>
      </c>
      <c r="J67" s="268" t="str">
        <f>IF('Solar prot device - data'!H64&lt;&gt;"",'Solar prot device - data'!H64,"")</f>
        <v/>
      </c>
      <c r="K67" s="316" t="str">
        <f>IF('Solar prot device - data'!I64&lt;&gt;"",'Solar prot device - data'!I64,"")</f>
        <v/>
      </c>
      <c r="L67" s="184" t="str">
        <f t="shared" si="37"/>
        <v/>
      </c>
      <c r="M67" s="185" t="str">
        <f t="shared" si="38"/>
        <v/>
      </c>
      <c r="N67" s="185" t="str">
        <f t="shared" si="39"/>
        <v/>
      </c>
      <c r="O67" s="186" t="str">
        <f t="shared" si="40"/>
        <v/>
      </c>
      <c r="P67" s="311" t="str">
        <f t="shared" si="41"/>
        <v/>
      </c>
      <c r="Q67" s="185" t="str">
        <f t="shared" si="2"/>
        <v/>
      </c>
      <c r="R67" s="185" t="str">
        <f t="shared" si="46"/>
        <v/>
      </c>
      <c r="S67" s="214" t="str">
        <f t="shared" si="47"/>
        <v/>
      </c>
      <c r="T67" s="210" t="str">
        <f t="shared" si="48"/>
        <v/>
      </c>
      <c r="U67" s="185" t="str">
        <f t="shared" si="49"/>
        <v/>
      </c>
      <c r="V67" s="185" t="str">
        <f t="shared" si="50"/>
        <v/>
      </c>
      <c r="W67" s="214" t="str">
        <f t="shared" si="51"/>
        <v/>
      </c>
      <c r="Y67" s="184" t="str">
        <f t="shared" si="9"/>
        <v/>
      </c>
      <c r="Z67" s="185" t="str">
        <f t="shared" si="10"/>
        <v/>
      </c>
      <c r="AA67" s="185" t="str">
        <f t="shared" si="11"/>
        <v/>
      </c>
      <c r="AB67" s="186" t="str">
        <f t="shared" si="12"/>
        <v/>
      </c>
      <c r="AC67" s="184" t="str">
        <f t="shared" si="13"/>
        <v/>
      </c>
      <c r="AD67" s="185" t="str">
        <f t="shared" si="14"/>
        <v/>
      </c>
      <c r="AE67" s="185" t="str">
        <f t="shared" si="15"/>
        <v/>
      </c>
      <c r="AF67" s="186" t="str">
        <f t="shared" si="16"/>
        <v/>
      </c>
      <c r="AH67" s="184" t="str">
        <f t="shared" si="17"/>
        <v/>
      </c>
      <c r="AI67" s="185" t="str">
        <f t="shared" si="18"/>
        <v/>
      </c>
      <c r="AJ67" s="266" t="str">
        <f t="shared" si="19"/>
        <v/>
      </c>
      <c r="AK67" s="214" t="str">
        <f t="shared" si="20"/>
        <v/>
      </c>
      <c r="AL67" s="184" t="str">
        <f t="shared" si="21"/>
        <v/>
      </c>
      <c r="AM67" s="185" t="str">
        <f t="shared" si="22"/>
        <v/>
      </c>
      <c r="AN67" s="266" t="str">
        <f t="shared" si="23"/>
        <v/>
      </c>
      <c r="AO67" s="214" t="str">
        <f t="shared" si="24"/>
        <v/>
      </c>
      <c r="AP67" s="266"/>
      <c r="AQ67" s="184" t="str">
        <f t="shared" si="25"/>
        <v/>
      </c>
      <c r="AR67" s="185" t="str">
        <f t="shared" si="26"/>
        <v/>
      </c>
      <c r="AS67" s="185" t="str">
        <f t="shared" si="27"/>
        <v/>
      </c>
      <c r="AT67" s="186" t="str">
        <f t="shared" si="28"/>
        <v/>
      </c>
      <c r="AU67" s="184" t="str">
        <f t="shared" si="29"/>
        <v/>
      </c>
      <c r="AV67" s="185" t="str">
        <f t="shared" si="30"/>
        <v/>
      </c>
      <c r="AW67" s="185" t="str">
        <f t="shared" si="31"/>
        <v/>
      </c>
      <c r="AX67" s="186" t="str">
        <f t="shared" si="32"/>
        <v/>
      </c>
      <c r="AY67" s="184" t="str">
        <f t="shared" si="33"/>
        <v/>
      </c>
      <c r="AZ67" s="185" t="str">
        <f t="shared" si="34"/>
        <v/>
      </c>
      <c r="BA67" s="185" t="str">
        <f t="shared" si="35"/>
        <v/>
      </c>
      <c r="BB67" s="186" t="str">
        <f t="shared" si="36"/>
        <v/>
      </c>
      <c r="BC67" s="266"/>
      <c r="BD67" s="266"/>
      <c r="BE67" s="266"/>
      <c r="BF67" s="266"/>
    </row>
    <row r="68" spans="4:58" x14ac:dyDescent="0.2">
      <c r="D68" s="180">
        <f>'Solar prot device - data'!D65</f>
        <v>39</v>
      </c>
      <c r="E68" s="181" t="str">
        <f>("Glazing"&amp;" + "&amp;'Solar prot device - data'!E65)</f>
        <v xml:space="preserve">Glazing + </v>
      </c>
      <c r="F68" s="182"/>
      <c r="G68" s="182"/>
      <c r="H68" s="178" t="str">
        <f>IF('Solar prot device - data'!F65&lt;&gt;"",'Solar prot device - data'!F65,"")</f>
        <v/>
      </c>
      <c r="I68" s="183" t="str">
        <f>IF('Solar prot device - data'!G65&lt;&gt;"",'Solar prot device - data'!G65,"")</f>
        <v/>
      </c>
      <c r="J68" s="268" t="str">
        <f>IF('Solar prot device - data'!H65&lt;&gt;"",'Solar prot device - data'!H65,"")</f>
        <v/>
      </c>
      <c r="K68" s="316" t="str">
        <f>IF('Solar prot device - data'!I65&lt;&gt;"",'Solar prot device - data'!I65,"")</f>
        <v/>
      </c>
      <c r="L68" s="184" t="str">
        <f t="shared" si="37"/>
        <v/>
      </c>
      <c r="M68" s="185" t="str">
        <f t="shared" si="38"/>
        <v/>
      </c>
      <c r="N68" s="185" t="str">
        <f t="shared" si="39"/>
        <v/>
      </c>
      <c r="O68" s="186" t="str">
        <f t="shared" si="40"/>
        <v/>
      </c>
      <c r="P68" s="311" t="str">
        <f t="shared" si="41"/>
        <v/>
      </c>
      <c r="Q68" s="185" t="str">
        <f t="shared" si="2"/>
        <v/>
      </c>
      <c r="R68" s="185" t="str">
        <f t="shared" si="46"/>
        <v/>
      </c>
      <c r="S68" s="214" t="str">
        <f t="shared" si="47"/>
        <v/>
      </c>
      <c r="T68" s="210" t="str">
        <f t="shared" si="48"/>
        <v/>
      </c>
      <c r="U68" s="185" t="str">
        <f t="shared" si="49"/>
        <v/>
      </c>
      <c r="V68" s="185" t="str">
        <f t="shared" si="50"/>
        <v/>
      </c>
      <c r="W68" s="214" t="str">
        <f t="shared" si="51"/>
        <v/>
      </c>
      <c r="Y68" s="184" t="str">
        <f t="shared" si="9"/>
        <v/>
      </c>
      <c r="Z68" s="185" t="str">
        <f t="shared" si="10"/>
        <v/>
      </c>
      <c r="AA68" s="185" t="str">
        <f t="shared" si="11"/>
        <v/>
      </c>
      <c r="AB68" s="186" t="str">
        <f t="shared" si="12"/>
        <v/>
      </c>
      <c r="AC68" s="184" t="str">
        <f t="shared" si="13"/>
        <v/>
      </c>
      <c r="AD68" s="185" t="str">
        <f t="shared" si="14"/>
        <v/>
      </c>
      <c r="AE68" s="185" t="str">
        <f t="shared" si="15"/>
        <v/>
      </c>
      <c r="AF68" s="186" t="str">
        <f t="shared" si="16"/>
        <v/>
      </c>
      <c r="AH68" s="184" t="str">
        <f t="shared" si="17"/>
        <v/>
      </c>
      <c r="AI68" s="185" t="str">
        <f t="shared" si="18"/>
        <v/>
      </c>
      <c r="AJ68" s="266" t="str">
        <f t="shared" si="19"/>
        <v/>
      </c>
      <c r="AK68" s="214" t="str">
        <f t="shared" si="20"/>
        <v/>
      </c>
      <c r="AL68" s="184" t="str">
        <f t="shared" si="21"/>
        <v/>
      </c>
      <c r="AM68" s="185" t="str">
        <f t="shared" si="22"/>
        <v/>
      </c>
      <c r="AN68" s="266" t="str">
        <f t="shared" si="23"/>
        <v/>
      </c>
      <c r="AO68" s="214" t="str">
        <f t="shared" si="24"/>
        <v/>
      </c>
      <c r="AP68" s="266"/>
      <c r="AQ68" s="184" t="str">
        <f t="shared" si="25"/>
        <v/>
      </c>
      <c r="AR68" s="185" t="str">
        <f t="shared" si="26"/>
        <v/>
      </c>
      <c r="AS68" s="185" t="str">
        <f t="shared" si="27"/>
        <v/>
      </c>
      <c r="AT68" s="186" t="str">
        <f t="shared" si="28"/>
        <v/>
      </c>
      <c r="AU68" s="184" t="str">
        <f t="shared" si="29"/>
        <v/>
      </c>
      <c r="AV68" s="185" t="str">
        <f t="shared" si="30"/>
        <v/>
      </c>
      <c r="AW68" s="185" t="str">
        <f t="shared" si="31"/>
        <v/>
      </c>
      <c r="AX68" s="186" t="str">
        <f t="shared" si="32"/>
        <v/>
      </c>
      <c r="AY68" s="184" t="str">
        <f t="shared" si="33"/>
        <v/>
      </c>
      <c r="AZ68" s="185" t="str">
        <f t="shared" si="34"/>
        <v/>
      </c>
      <c r="BA68" s="185" t="str">
        <f t="shared" si="35"/>
        <v/>
      </c>
      <c r="BB68" s="186" t="str">
        <f t="shared" si="36"/>
        <v/>
      </c>
      <c r="BC68" s="266"/>
      <c r="BD68" s="266"/>
      <c r="BE68" s="266"/>
      <c r="BF68" s="266"/>
    </row>
    <row r="69" spans="4:58" x14ac:dyDescent="0.2">
      <c r="D69" s="180">
        <f>'Solar prot device - data'!D66</f>
        <v>40</v>
      </c>
      <c r="E69" s="181" t="str">
        <f>("Glazing"&amp;" + "&amp;'Solar prot device - data'!E66)</f>
        <v xml:space="preserve">Glazing + </v>
      </c>
      <c r="F69" s="182"/>
      <c r="G69" s="182"/>
      <c r="H69" s="178" t="str">
        <f>IF('Solar prot device - data'!F66&lt;&gt;"",'Solar prot device - data'!F66,"")</f>
        <v/>
      </c>
      <c r="I69" s="183" t="str">
        <f>IF('Solar prot device - data'!G66&lt;&gt;"",'Solar prot device - data'!G66,"")</f>
        <v/>
      </c>
      <c r="J69" s="268" t="str">
        <f>IF('Solar prot device - data'!H66&lt;&gt;"",'Solar prot device - data'!H66,"")</f>
        <v/>
      </c>
      <c r="K69" s="316" t="str">
        <f>IF('Solar prot device - data'!I66&lt;&gt;"",'Solar prot device - data'!I66,"")</f>
        <v/>
      </c>
      <c r="L69" s="184" t="str">
        <f t="shared" si="37"/>
        <v/>
      </c>
      <c r="M69" s="185" t="str">
        <f t="shared" si="38"/>
        <v/>
      </c>
      <c r="N69" s="185" t="str">
        <f t="shared" si="39"/>
        <v/>
      </c>
      <c r="O69" s="186" t="str">
        <f t="shared" si="40"/>
        <v/>
      </c>
      <c r="P69" s="311" t="str">
        <f t="shared" si="41"/>
        <v/>
      </c>
      <c r="Q69" s="185" t="str">
        <f t="shared" si="2"/>
        <v/>
      </c>
      <c r="R69" s="185" t="str">
        <f t="shared" si="46"/>
        <v/>
      </c>
      <c r="S69" s="214" t="str">
        <f t="shared" si="47"/>
        <v/>
      </c>
      <c r="T69" s="210" t="str">
        <f t="shared" si="48"/>
        <v/>
      </c>
      <c r="U69" s="185" t="str">
        <f t="shared" si="49"/>
        <v/>
      </c>
      <c r="V69" s="185" t="str">
        <f t="shared" si="50"/>
        <v/>
      </c>
      <c r="W69" s="214" t="str">
        <f t="shared" si="51"/>
        <v/>
      </c>
      <c r="Y69" s="184" t="str">
        <f t="shared" si="9"/>
        <v/>
      </c>
      <c r="Z69" s="185" t="str">
        <f t="shared" si="10"/>
        <v/>
      </c>
      <c r="AA69" s="185" t="str">
        <f t="shared" si="11"/>
        <v/>
      </c>
      <c r="AB69" s="186" t="str">
        <f t="shared" si="12"/>
        <v/>
      </c>
      <c r="AC69" s="184" t="str">
        <f t="shared" si="13"/>
        <v/>
      </c>
      <c r="AD69" s="185" t="str">
        <f t="shared" si="14"/>
        <v/>
      </c>
      <c r="AE69" s="185" t="str">
        <f t="shared" si="15"/>
        <v/>
      </c>
      <c r="AF69" s="186" t="str">
        <f t="shared" si="16"/>
        <v/>
      </c>
      <c r="AH69" s="184" t="str">
        <f t="shared" si="17"/>
        <v/>
      </c>
      <c r="AI69" s="185" t="str">
        <f t="shared" si="18"/>
        <v/>
      </c>
      <c r="AJ69" s="266" t="str">
        <f t="shared" si="19"/>
        <v/>
      </c>
      <c r="AK69" s="214" t="str">
        <f t="shared" si="20"/>
        <v/>
      </c>
      <c r="AL69" s="184" t="str">
        <f t="shared" si="21"/>
        <v/>
      </c>
      <c r="AM69" s="185" t="str">
        <f t="shared" si="22"/>
        <v/>
      </c>
      <c r="AN69" s="266" t="str">
        <f t="shared" si="23"/>
        <v/>
      </c>
      <c r="AO69" s="214" t="str">
        <f t="shared" si="24"/>
        <v/>
      </c>
      <c r="AP69" s="266"/>
      <c r="AQ69" s="184" t="str">
        <f t="shared" si="25"/>
        <v/>
      </c>
      <c r="AR69" s="185" t="str">
        <f t="shared" si="26"/>
        <v/>
      </c>
      <c r="AS69" s="185" t="str">
        <f t="shared" si="27"/>
        <v/>
      </c>
      <c r="AT69" s="186" t="str">
        <f t="shared" si="28"/>
        <v/>
      </c>
      <c r="AU69" s="184" t="str">
        <f t="shared" si="29"/>
        <v/>
      </c>
      <c r="AV69" s="185" t="str">
        <f t="shared" si="30"/>
        <v/>
      </c>
      <c r="AW69" s="185" t="str">
        <f t="shared" si="31"/>
        <v/>
      </c>
      <c r="AX69" s="186" t="str">
        <f t="shared" si="32"/>
        <v/>
      </c>
      <c r="AY69" s="184" t="str">
        <f t="shared" si="33"/>
        <v/>
      </c>
      <c r="AZ69" s="185" t="str">
        <f t="shared" si="34"/>
        <v/>
      </c>
      <c r="BA69" s="185" t="str">
        <f t="shared" si="35"/>
        <v/>
      </c>
      <c r="BB69" s="186" t="str">
        <f t="shared" si="36"/>
        <v/>
      </c>
      <c r="BC69" s="266"/>
      <c r="BD69" s="266"/>
      <c r="BE69" s="266"/>
      <c r="BF69" s="266"/>
    </row>
    <row r="70" spans="4:58" x14ac:dyDescent="0.2">
      <c r="D70" s="180">
        <f>'Solar prot device - data'!D67</f>
        <v>41</v>
      </c>
      <c r="E70" s="181" t="str">
        <f>("Glazing"&amp;" + "&amp;'Solar prot device - data'!E67)</f>
        <v xml:space="preserve">Glazing + </v>
      </c>
      <c r="F70" s="182"/>
      <c r="G70" s="182"/>
      <c r="H70" s="178" t="str">
        <f>IF('Solar prot device - data'!F67&lt;&gt;"",'Solar prot device - data'!F67,"")</f>
        <v/>
      </c>
      <c r="I70" s="183" t="str">
        <f>IF('Solar prot device - data'!G67&lt;&gt;"",'Solar prot device - data'!G67,"")</f>
        <v/>
      </c>
      <c r="J70" s="268" t="str">
        <f>IF('Solar prot device - data'!H67&lt;&gt;"",'Solar prot device - data'!H67,"")</f>
        <v/>
      </c>
      <c r="K70" s="316" t="str">
        <f>IF('Solar prot device - data'!I67&lt;&gt;"",'Solar prot device - data'!I67,"")</f>
        <v/>
      </c>
      <c r="L70" s="184" t="str">
        <f t="shared" si="37"/>
        <v/>
      </c>
      <c r="M70" s="185" t="str">
        <f t="shared" si="38"/>
        <v/>
      </c>
      <c r="N70" s="185" t="str">
        <f t="shared" si="39"/>
        <v/>
      </c>
      <c r="O70" s="186" t="str">
        <f t="shared" si="40"/>
        <v/>
      </c>
      <c r="P70" s="311" t="str">
        <f t="shared" si="41"/>
        <v/>
      </c>
      <c r="Q70" s="185" t="str">
        <f t="shared" si="2"/>
        <v/>
      </c>
      <c r="R70" s="185" t="str">
        <f t="shared" si="46"/>
        <v/>
      </c>
      <c r="S70" s="214" t="str">
        <f t="shared" si="47"/>
        <v/>
      </c>
      <c r="T70" s="210" t="str">
        <f t="shared" si="48"/>
        <v/>
      </c>
      <c r="U70" s="185" t="str">
        <f t="shared" si="49"/>
        <v/>
      </c>
      <c r="V70" s="185" t="str">
        <f t="shared" si="50"/>
        <v/>
      </c>
      <c r="W70" s="214" t="str">
        <f t="shared" si="51"/>
        <v/>
      </c>
      <c r="Y70" s="184" t="str">
        <f t="shared" si="9"/>
        <v/>
      </c>
      <c r="Z70" s="185" t="str">
        <f t="shared" si="10"/>
        <v/>
      </c>
      <c r="AA70" s="185" t="str">
        <f t="shared" si="11"/>
        <v/>
      </c>
      <c r="AB70" s="186" t="str">
        <f t="shared" si="12"/>
        <v/>
      </c>
      <c r="AC70" s="184" t="str">
        <f t="shared" si="13"/>
        <v/>
      </c>
      <c r="AD70" s="185" t="str">
        <f t="shared" si="14"/>
        <v/>
      </c>
      <c r="AE70" s="185" t="str">
        <f t="shared" si="15"/>
        <v/>
      </c>
      <c r="AF70" s="186" t="str">
        <f t="shared" si="16"/>
        <v/>
      </c>
      <c r="AH70" s="184" t="str">
        <f t="shared" si="17"/>
        <v/>
      </c>
      <c r="AI70" s="185" t="str">
        <f t="shared" si="18"/>
        <v/>
      </c>
      <c r="AJ70" s="266" t="str">
        <f t="shared" si="19"/>
        <v/>
      </c>
      <c r="AK70" s="214" t="str">
        <f t="shared" si="20"/>
        <v/>
      </c>
      <c r="AL70" s="184" t="str">
        <f t="shared" si="21"/>
        <v/>
      </c>
      <c r="AM70" s="185" t="str">
        <f t="shared" si="22"/>
        <v/>
      </c>
      <c r="AN70" s="266" t="str">
        <f t="shared" si="23"/>
        <v/>
      </c>
      <c r="AO70" s="214" t="str">
        <f t="shared" si="24"/>
        <v/>
      </c>
      <c r="AP70" s="266"/>
      <c r="AQ70" s="184" t="str">
        <f t="shared" si="25"/>
        <v/>
      </c>
      <c r="AR70" s="185" t="str">
        <f t="shared" si="26"/>
        <v/>
      </c>
      <c r="AS70" s="185" t="str">
        <f t="shared" si="27"/>
        <v/>
      </c>
      <c r="AT70" s="186" t="str">
        <f t="shared" si="28"/>
        <v/>
      </c>
      <c r="AU70" s="184" t="str">
        <f t="shared" si="29"/>
        <v/>
      </c>
      <c r="AV70" s="185" t="str">
        <f t="shared" si="30"/>
        <v/>
      </c>
      <c r="AW70" s="185" t="str">
        <f t="shared" si="31"/>
        <v/>
      </c>
      <c r="AX70" s="186" t="str">
        <f t="shared" si="32"/>
        <v/>
      </c>
      <c r="AY70" s="184" t="str">
        <f t="shared" si="33"/>
        <v/>
      </c>
      <c r="AZ70" s="185" t="str">
        <f t="shared" si="34"/>
        <v/>
      </c>
      <c r="BA70" s="185" t="str">
        <f t="shared" si="35"/>
        <v/>
      </c>
      <c r="BB70" s="186" t="str">
        <f t="shared" si="36"/>
        <v/>
      </c>
      <c r="BC70" s="266"/>
      <c r="BD70" s="266"/>
      <c r="BE70" s="266"/>
      <c r="BF70" s="266"/>
    </row>
    <row r="71" spans="4:58" x14ac:dyDescent="0.2">
      <c r="D71" s="180">
        <f>'Solar prot device - data'!D68</f>
        <v>42</v>
      </c>
      <c r="E71" s="181" t="str">
        <f>("Glazing"&amp;" + "&amp;'Solar prot device - data'!E68)</f>
        <v xml:space="preserve">Glazing + </v>
      </c>
      <c r="F71" s="182"/>
      <c r="G71" s="182"/>
      <c r="H71" s="178" t="str">
        <f>IF('Solar prot device - data'!F68&lt;&gt;"",'Solar prot device - data'!F68,"")</f>
        <v/>
      </c>
      <c r="I71" s="183" t="str">
        <f>IF('Solar prot device - data'!G68&lt;&gt;"",'Solar prot device - data'!G68,"")</f>
        <v/>
      </c>
      <c r="J71" s="268" t="str">
        <f>IF('Solar prot device - data'!H68&lt;&gt;"",'Solar prot device - data'!H68,"")</f>
        <v/>
      </c>
      <c r="K71" s="316" t="str">
        <f>IF('Solar prot device - data'!I68&lt;&gt;"",'Solar prot device - data'!I68,"")</f>
        <v/>
      </c>
      <c r="L71" s="184" t="str">
        <f t="shared" si="37"/>
        <v/>
      </c>
      <c r="M71" s="185" t="str">
        <f t="shared" si="38"/>
        <v/>
      </c>
      <c r="N71" s="185" t="str">
        <f t="shared" si="39"/>
        <v/>
      </c>
      <c r="O71" s="186" t="str">
        <f t="shared" si="40"/>
        <v/>
      </c>
      <c r="P71" s="311" t="str">
        <f t="shared" si="41"/>
        <v/>
      </c>
      <c r="Q71" s="185" t="str">
        <f t="shared" si="2"/>
        <v/>
      </c>
      <c r="R71" s="185" t="str">
        <f t="shared" si="46"/>
        <v/>
      </c>
      <c r="S71" s="214" t="str">
        <f t="shared" si="47"/>
        <v/>
      </c>
      <c r="T71" s="210" t="str">
        <f t="shared" si="48"/>
        <v/>
      </c>
      <c r="U71" s="185" t="str">
        <f t="shared" si="49"/>
        <v/>
      </c>
      <c r="V71" s="185" t="str">
        <f t="shared" si="50"/>
        <v/>
      </c>
      <c r="W71" s="214" t="str">
        <f t="shared" si="51"/>
        <v/>
      </c>
      <c r="Y71" s="184" t="str">
        <f t="shared" si="9"/>
        <v/>
      </c>
      <c r="Z71" s="185" t="str">
        <f t="shared" si="10"/>
        <v/>
      </c>
      <c r="AA71" s="185" t="str">
        <f t="shared" si="11"/>
        <v/>
      </c>
      <c r="AB71" s="186" t="str">
        <f t="shared" si="12"/>
        <v/>
      </c>
      <c r="AC71" s="184" t="str">
        <f t="shared" si="13"/>
        <v/>
      </c>
      <c r="AD71" s="185" t="str">
        <f t="shared" si="14"/>
        <v/>
      </c>
      <c r="AE71" s="185" t="str">
        <f t="shared" si="15"/>
        <v/>
      </c>
      <c r="AF71" s="186" t="str">
        <f t="shared" si="16"/>
        <v/>
      </c>
      <c r="AH71" s="184" t="str">
        <f t="shared" si="17"/>
        <v/>
      </c>
      <c r="AI71" s="185" t="str">
        <f t="shared" si="18"/>
        <v/>
      </c>
      <c r="AJ71" s="266" t="str">
        <f t="shared" si="19"/>
        <v/>
      </c>
      <c r="AK71" s="214" t="str">
        <f t="shared" si="20"/>
        <v/>
      </c>
      <c r="AL71" s="184" t="str">
        <f t="shared" si="21"/>
        <v/>
      </c>
      <c r="AM71" s="185" t="str">
        <f t="shared" si="22"/>
        <v/>
      </c>
      <c r="AN71" s="266" t="str">
        <f t="shared" si="23"/>
        <v/>
      </c>
      <c r="AO71" s="214" t="str">
        <f t="shared" si="24"/>
        <v/>
      </c>
      <c r="AP71" s="266"/>
      <c r="AQ71" s="184" t="str">
        <f t="shared" si="25"/>
        <v/>
      </c>
      <c r="AR71" s="185" t="str">
        <f t="shared" si="26"/>
        <v/>
      </c>
      <c r="AS71" s="185" t="str">
        <f t="shared" si="27"/>
        <v/>
      </c>
      <c r="AT71" s="186" t="str">
        <f t="shared" si="28"/>
        <v/>
      </c>
      <c r="AU71" s="184" t="str">
        <f t="shared" si="29"/>
        <v/>
      </c>
      <c r="AV71" s="185" t="str">
        <f t="shared" si="30"/>
        <v/>
      </c>
      <c r="AW71" s="185" t="str">
        <f t="shared" si="31"/>
        <v/>
      </c>
      <c r="AX71" s="186" t="str">
        <f t="shared" si="32"/>
        <v/>
      </c>
      <c r="AY71" s="184" t="str">
        <f t="shared" si="33"/>
        <v/>
      </c>
      <c r="AZ71" s="185" t="str">
        <f t="shared" si="34"/>
        <v/>
      </c>
      <c r="BA71" s="185" t="str">
        <f t="shared" si="35"/>
        <v/>
      </c>
      <c r="BB71" s="186" t="str">
        <f t="shared" si="36"/>
        <v/>
      </c>
      <c r="BC71" s="266"/>
      <c r="BD71" s="266"/>
      <c r="BE71" s="266"/>
      <c r="BF71" s="266"/>
    </row>
    <row r="72" spans="4:58" x14ac:dyDescent="0.2">
      <c r="D72" s="180">
        <f>'Solar prot device - data'!D69</f>
        <v>43</v>
      </c>
      <c r="E72" s="181" t="str">
        <f>("Glazing"&amp;" + "&amp;'Solar prot device - data'!E69)</f>
        <v xml:space="preserve">Glazing + </v>
      </c>
      <c r="F72" s="182"/>
      <c r="G72" s="182"/>
      <c r="H72" s="178" t="str">
        <f>IF('Solar prot device - data'!F69&lt;&gt;"",'Solar prot device - data'!F69,"")</f>
        <v/>
      </c>
      <c r="I72" s="183" t="str">
        <f>IF('Solar prot device - data'!G69&lt;&gt;"",'Solar prot device - data'!G69,"")</f>
        <v/>
      </c>
      <c r="J72" s="268" t="str">
        <f>IF('Solar prot device - data'!H69&lt;&gt;"",'Solar prot device - data'!H69,"")</f>
        <v/>
      </c>
      <c r="K72" s="316" t="str">
        <f>IF('Solar prot device - data'!I69&lt;&gt;"",'Solar prot device - data'!I69,"")</f>
        <v/>
      </c>
      <c r="L72" s="184" t="str">
        <f t="shared" si="37"/>
        <v/>
      </c>
      <c r="M72" s="185" t="str">
        <f t="shared" si="38"/>
        <v/>
      </c>
      <c r="N72" s="185" t="str">
        <f t="shared" si="39"/>
        <v/>
      </c>
      <c r="O72" s="186" t="str">
        <f t="shared" si="40"/>
        <v/>
      </c>
      <c r="P72" s="311" t="str">
        <f t="shared" si="41"/>
        <v/>
      </c>
      <c r="Q72" s="185" t="str">
        <f t="shared" si="2"/>
        <v/>
      </c>
      <c r="R72" s="185" t="str">
        <f t="shared" si="46"/>
        <v/>
      </c>
      <c r="S72" s="214" t="str">
        <f t="shared" si="47"/>
        <v/>
      </c>
      <c r="T72" s="210" t="str">
        <f t="shared" si="48"/>
        <v/>
      </c>
      <c r="U72" s="185" t="str">
        <f t="shared" si="49"/>
        <v/>
      </c>
      <c r="V72" s="185" t="str">
        <f t="shared" si="50"/>
        <v/>
      </c>
      <c r="W72" s="214" t="str">
        <f t="shared" si="51"/>
        <v/>
      </c>
      <c r="Y72" s="184" t="str">
        <f t="shared" si="9"/>
        <v/>
      </c>
      <c r="Z72" s="185" t="str">
        <f t="shared" si="10"/>
        <v/>
      </c>
      <c r="AA72" s="185" t="str">
        <f t="shared" si="11"/>
        <v/>
      </c>
      <c r="AB72" s="186" t="str">
        <f t="shared" si="12"/>
        <v/>
      </c>
      <c r="AC72" s="184" t="str">
        <f t="shared" si="13"/>
        <v/>
      </c>
      <c r="AD72" s="185" t="str">
        <f t="shared" si="14"/>
        <v/>
      </c>
      <c r="AE72" s="185" t="str">
        <f t="shared" si="15"/>
        <v/>
      </c>
      <c r="AF72" s="186" t="str">
        <f t="shared" si="16"/>
        <v/>
      </c>
      <c r="AH72" s="184" t="str">
        <f t="shared" si="17"/>
        <v/>
      </c>
      <c r="AI72" s="185" t="str">
        <f t="shared" si="18"/>
        <v/>
      </c>
      <c r="AJ72" s="266" t="str">
        <f t="shared" si="19"/>
        <v/>
      </c>
      <c r="AK72" s="214" t="str">
        <f t="shared" si="20"/>
        <v/>
      </c>
      <c r="AL72" s="184" t="str">
        <f t="shared" si="21"/>
        <v/>
      </c>
      <c r="AM72" s="185" t="str">
        <f t="shared" si="22"/>
        <v/>
      </c>
      <c r="AN72" s="266" t="str">
        <f t="shared" si="23"/>
        <v/>
      </c>
      <c r="AO72" s="214" t="str">
        <f t="shared" si="24"/>
        <v/>
      </c>
      <c r="AP72" s="266"/>
      <c r="AQ72" s="184" t="str">
        <f t="shared" si="25"/>
        <v/>
      </c>
      <c r="AR72" s="185" t="str">
        <f t="shared" si="26"/>
        <v/>
      </c>
      <c r="AS72" s="185" t="str">
        <f t="shared" si="27"/>
        <v/>
      </c>
      <c r="AT72" s="186" t="str">
        <f t="shared" si="28"/>
        <v/>
      </c>
      <c r="AU72" s="184" t="str">
        <f t="shared" si="29"/>
        <v/>
      </c>
      <c r="AV72" s="185" t="str">
        <f t="shared" si="30"/>
        <v/>
      </c>
      <c r="AW72" s="185" t="str">
        <f t="shared" si="31"/>
        <v/>
      </c>
      <c r="AX72" s="186" t="str">
        <f t="shared" si="32"/>
        <v/>
      </c>
      <c r="AY72" s="184" t="str">
        <f t="shared" si="33"/>
        <v/>
      </c>
      <c r="AZ72" s="185" t="str">
        <f t="shared" si="34"/>
        <v/>
      </c>
      <c r="BA72" s="185" t="str">
        <f t="shared" si="35"/>
        <v/>
      </c>
      <c r="BB72" s="186" t="str">
        <f t="shared" si="36"/>
        <v/>
      </c>
      <c r="BC72" s="266"/>
      <c r="BD72" s="266"/>
      <c r="BE72" s="266"/>
      <c r="BF72" s="266"/>
    </row>
    <row r="73" spans="4:58" x14ac:dyDescent="0.2">
      <c r="D73" s="180">
        <f>'Solar prot device - data'!D70</f>
        <v>44</v>
      </c>
      <c r="E73" s="181" t="str">
        <f>("Glazing"&amp;" + "&amp;'Solar prot device - data'!E70)</f>
        <v xml:space="preserve">Glazing + </v>
      </c>
      <c r="F73" s="182"/>
      <c r="G73" s="182"/>
      <c r="H73" s="178" t="str">
        <f>IF('Solar prot device - data'!F70&lt;&gt;"",'Solar prot device - data'!F70,"")</f>
        <v/>
      </c>
      <c r="I73" s="183" t="str">
        <f>IF('Solar prot device - data'!G70&lt;&gt;"",'Solar prot device - data'!G70,"")</f>
        <v/>
      </c>
      <c r="J73" s="268" t="str">
        <f>IF('Solar prot device - data'!H70&lt;&gt;"",'Solar prot device - data'!H70,"")</f>
        <v/>
      </c>
      <c r="K73" s="316" t="str">
        <f>IF('Solar prot device - data'!I70&lt;&gt;"",'Solar prot device - data'!I70,"")</f>
        <v/>
      </c>
      <c r="L73" s="184" t="str">
        <f t="shared" si="37"/>
        <v/>
      </c>
      <c r="M73" s="185" t="str">
        <f t="shared" si="38"/>
        <v/>
      </c>
      <c r="N73" s="185" t="str">
        <f t="shared" si="39"/>
        <v/>
      </c>
      <c r="O73" s="186" t="str">
        <f t="shared" si="40"/>
        <v/>
      </c>
      <c r="P73" s="311" t="str">
        <f t="shared" si="41"/>
        <v/>
      </c>
      <c r="Q73" s="185" t="str">
        <f t="shared" si="2"/>
        <v/>
      </c>
      <c r="R73" s="185" t="str">
        <f t="shared" si="46"/>
        <v/>
      </c>
      <c r="S73" s="214" t="str">
        <f t="shared" si="47"/>
        <v/>
      </c>
      <c r="T73" s="210" t="str">
        <f t="shared" si="48"/>
        <v/>
      </c>
      <c r="U73" s="185" t="str">
        <f t="shared" si="49"/>
        <v/>
      </c>
      <c r="V73" s="185" t="str">
        <f t="shared" si="50"/>
        <v/>
      </c>
      <c r="W73" s="214" t="str">
        <f t="shared" si="51"/>
        <v/>
      </c>
      <c r="Y73" s="184" t="str">
        <f t="shared" si="9"/>
        <v/>
      </c>
      <c r="Z73" s="185" t="str">
        <f t="shared" si="10"/>
        <v/>
      </c>
      <c r="AA73" s="185" t="str">
        <f t="shared" si="11"/>
        <v/>
      </c>
      <c r="AB73" s="186" t="str">
        <f t="shared" si="12"/>
        <v/>
      </c>
      <c r="AC73" s="184" t="str">
        <f t="shared" si="13"/>
        <v/>
      </c>
      <c r="AD73" s="185" t="str">
        <f t="shared" si="14"/>
        <v/>
      </c>
      <c r="AE73" s="185" t="str">
        <f t="shared" si="15"/>
        <v/>
      </c>
      <c r="AF73" s="186" t="str">
        <f t="shared" si="16"/>
        <v/>
      </c>
      <c r="AH73" s="184" t="str">
        <f t="shared" si="17"/>
        <v/>
      </c>
      <c r="AI73" s="185" t="str">
        <f t="shared" si="18"/>
        <v/>
      </c>
      <c r="AJ73" s="266" t="str">
        <f t="shared" si="19"/>
        <v/>
      </c>
      <c r="AK73" s="214" t="str">
        <f t="shared" si="20"/>
        <v/>
      </c>
      <c r="AL73" s="184" t="str">
        <f t="shared" si="21"/>
        <v/>
      </c>
      <c r="AM73" s="185" t="str">
        <f t="shared" si="22"/>
        <v/>
      </c>
      <c r="AN73" s="266" t="str">
        <f t="shared" si="23"/>
        <v/>
      </c>
      <c r="AO73" s="214" t="str">
        <f t="shared" si="24"/>
        <v/>
      </c>
      <c r="AP73" s="266"/>
      <c r="AQ73" s="184" t="str">
        <f t="shared" si="25"/>
        <v/>
      </c>
      <c r="AR73" s="185" t="str">
        <f t="shared" si="26"/>
        <v/>
      </c>
      <c r="AS73" s="185" t="str">
        <f t="shared" si="27"/>
        <v/>
      </c>
      <c r="AT73" s="186" t="str">
        <f t="shared" si="28"/>
        <v/>
      </c>
      <c r="AU73" s="184" t="str">
        <f t="shared" si="29"/>
        <v/>
      </c>
      <c r="AV73" s="185" t="str">
        <f t="shared" si="30"/>
        <v/>
      </c>
      <c r="AW73" s="185" t="str">
        <f t="shared" si="31"/>
        <v/>
      </c>
      <c r="AX73" s="186" t="str">
        <f t="shared" si="32"/>
        <v/>
      </c>
      <c r="AY73" s="184" t="str">
        <f t="shared" si="33"/>
        <v/>
      </c>
      <c r="AZ73" s="185" t="str">
        <f t="shared" si="34"/>
        <v/>
      </c>
      <c r="BA73" s="185" t="str">
        <f t="shared" si="35"/>
        <v/>
      </c>
      <c r="BB73" s="186" t="str">
        <f t="shared" si="36"/>
        <v/>
      </c>
      <c r="BC73" s="266"/>
      <c r="BD73" s="266"/>
      <c r="BE73" s="266"/>
      <c r="BF73" s="266"/>
    </row>
    <row r="74" spans="4:58" x14ac:dyDescent="0.2">
      <c r="D74" s="180">
        <f>'Solar prot device - data'!D71</f>
        <v>45</v>
      </c>
      <c r="E74" s="181" t="str">
        <f>("Glazing"&amp;" + "&amp;'Solar prot device - data'!E71)</f>
        <v xml:space="preserve">Glazing + </v>
      </c>
      <c r="F74" s="182"/>
      <c r="G74" s="182"/>
      <c r="H74" s="178" t="str">
        <f>IF('Solar prot device - data'!F71&lt;&gt;"",'Solar prot device - data'!F71,"")</f>
        <v/>
      </c>
      <c r="I74" s="183" t="str">
        <f>IF('Solar prot device - data'!G71&lt;&gt;"",'Solar prot device - data'!G71,"")</f>
        <v/>
      </c>
      <c r="J74" s="268" t="str">
        <f>IF('Solar prot device - data'!H71&lt;&gt;"",'Solar prot device - data'!H71,"")</f>
        <v/>
      </c>
      <c r="K74" s="316" t="str">
        <f>IF('Solar prot device - data'!I71&lt;&gt;"",'Solar prot device - data'!I71,"")</f>
        <v/>
      </c>
      <c r="L74" s="184" t="str">
        <f t="shared" si="37"/>
        <v/>
      </c>
      <c r="M74" s="185" t="str">
        <f t="shared" si="38"/>
        <v/>
      </c>
      <c r="N74" s="185" t="str">
        <f t="shared" si="39"/>
        <v/>
      </c>
      <c r="O74" s="186" t="str">
        <f t="shared" si="40"/>
        <v/>
      </c>
      <c r="P74" s="311" t="str">
        <f t="shared" si="41"/>
        <v/>
      </c>
      <c r="Q74" s="185" t="str">
        <f t="shared" si="2"/>
        <v/>
      </c>
      <c r="R74" s="185" t="str">
        <f t="shared" si="46"/>
        <v/>
      </c>
      <c r="S74" s="214" t="str">
        <f t="shared" si="47"/>
        <v/>
      </c>
      <c r="T74" s="210" t="str">
        <f t="shared" si="48"/>
        <v/>
      </c>
      <c r="U74" s="185" t="str">
        <f t="shared" si="49"/>
        <v/>
      </c>
      <c r="V74" s="185" t="str">
        <f t="shared" si="50"/>
        <v/>
      </c>
      <c r="W74" s="214" t="str">
        <f t="shared" si="51"/>
        <v/>
      </c>
      <c r="Y74" s="184" t="str">
        <f t="shared" si="9"/>
        <v/>
      </c>
      <c r="Z74" s="185" t="str">
        <f t="shared" si="10"/>
        <v/>
      </c>
      <c r="AA74" s="185" t="str">
        <f t="shared" si="11"/>
        <v/>
      </c>
      <c r="AB74" s="186" t="str">
        <f t="shared" si="12"/>
        <v/>
      </c>
      <c r="AC74" s="184" t="str">
        <f t="shared" si="13"/>
        <v/>
      </c>
      <c r="AD74" s="185" t="str">
        <f t="shared" si="14"/>
        <v/>
      </c>
      <c r="AE74" s="185" t="str">
        <f t="shared" si="15"/>
        <v/>
      </c>
      <c r="AF74" s="186" t="str">
        <f t="shared" si="16"/>
        <v/>
      </c>
      <c r="AH74" s="184" t="str">
        <f t="shared" si="17"/>
        <v/>
      </c>
      <c r="AI74" s="185" t="str">
        <f t="shared" si="18"/>
        <v/>
      </c>
      <c r="AJ74" s="266" t="str">
        <f t="shared" si="19"/>
        <v/>
      </c>
      <c r="AK74" s="214" t="str">
        <f t="shared" si="20"/>
        <v/>
      </c>
      <c r="AL74" s="184" t="str">
        <f t="shared" si="21"/>
        <v/>
      </c>
      <c r="AM74" s="185" t="str">
        <f t="shared" si="22"/>
        <v/>
      </c>
      <c r="AN74" s="266" t="str">
        <f t="shared" si="23"/>
        <v/>
      </c>
      <c r="AO74" s="214" t="str">
        <f t="shared" si="24"/>
        <v/>
      </c>
      <c r="AP74" s="266"/>
      <c r="AQ74" s="184" t="str">
        <f t="shared" si="25"/>
        <v/>
      </c>
      <c r="AR74" s="185" t="str">
        <f t="shared" si="26"/>
        <v/>
      </c>
      <c r="AS74" s="185" t="str">
        <f t="shared" si="27"/>
        <v/>
      </c>
      <c r="AT74" s="186" t="str">
        <f t="shared" si="28"/>
        <v/>
      </c>
      <c r="AU74" s="184" t="str">
        <f t="shared" si="29"/>
        <v/>
      </c>
      <c r="AV74" s="185" t="str">
        <f t="shared" si="30"/>
        <v/>
      </c>
      <c r="AW74" s="185" t="str">
        <f t="shared" si="31"/>
        <v/>
      </c>
      <c r="AX74" s="186" t="str">
        <f t="shared" si="32"/>
        <v/>
      </c>
      <c r="AY74" s="184" t="str">
        <f t="shared" si="33"/>
        <v/>
      </c>
      <c r="AZ74" s="185" t="str">
        <f t="shared" si="34"/>
        <v/>
      </c>
      <c r="BA74" s="185" t="str">
        <f t="shared" si="35"/>
        <v/>
      </c>
      <c r="BB74" s="186" t="str">
        <f t="shared" si="36"/>
        <v/>
      </c>
      <c r="BC74" s="266"/>
      <c r="BD74" s="266"/>
      <c r="BE74" s="266"/>
      <c r="BF74" s="266"/>
    </row>
    <row r="75" spans="4:58" x14ac:dyDescent="0.2">
      <c r="D75" s="180">
        <f>'Solar prot device - data'!D72</f>
        <v>46</v>
      </c>
      <c r="E75" s="181" t="str">
        <f>("Glazing"&amp;" + "&amp;'Solar prot device - data'!E72)</f>
        <v xml:space="preserve">Glazing + </v>
      </c>
      <c r="F75" s="182"/>
      <c r="G75" s="182"/>
      <c r="H75" s="178" t="str">
        <f>IF('Solar prot device - data'!F72&lt;&gt;"",'Solar prot device - data'!F72,"")</f>
        <v/>
      </c>
      <c r="I75" s="183" t="str">
        <f>IF('Solar prot device - data'!G72&lt;&gt;"",'Solar prot device - data'!G72,"")</f>
        <v/>
      </c>
      <c r="J75" s="268" t="str">
        <f>IF('Solar prot device - data'!H72&lt;&gt;"",'Solar prot device - data'!H72,"")</f>
        <v/>
      </c>
      <c r="K75" s="316" t="str">
        <f>IF('Solar prot device - data'!I72&lt;&gt;"",'Solar prot device - data'!I72,"")</f>
        <v/>
      </c>
      <c r="L75" s="184" t="str">
        <f t="shared" si="37"/>
        <v/>
      </c>
      <c r="M75" s="185" t="str">
        <f t="shared" si="38"/>
        <v/>
      </c>
      <c r="N75" s="185" t="str">
        <f t="shared" si="39"/>
        <v/>
      </c>
      <c r="O75" s="186" t="str">
        <f t="shared" si="40"/>
        <v/>
      </c>
      <c r="P75" s="311" t="str">
        <f t="shared" si="41"/>
        <v/>
      </c>
      <c r="Q75" s="185" t="str">
        <f t="shared" si="2"/>
        <v/>
      </c>
      <c r="R75" s="185" t="str">
        <f t="shared" si="46"/>
        <v/>
      </c>
      <c r="S75" s="214" t="str">
        <f t="shared" si="47"/>
        <v/>
      </c>
      <c r="T75" s="210" t="str">
        <f t="shared" si="48"/>
        <v/>
      </c>
      <c r="U75" s="185" t="str">
        <f t="shared" si="49"/>
        <v/>
      </c>
      <c r="V75" s="185" t="str">
        <f t="shared" si="50"/>
        <v/>
      </c>
      <c r="W75" s="214" t="str">
        <f t="shared" si="51"/>
        <v/>
      </c>
      <c r="Y75" s="184" t="str">
        <f t="shared" si="9"/>
        <v/>
      </c>
      <c r="Z75" s="185" t="str">
        <f t="shared" si="10"/>
        <v/>
      </c>
      <c r="AA75" s="185" t="str">
        <f t="shared" si="11"/>
        <v/>
      </c>
      <c r="AB75" s="186" t="str">
        <f t="shared" si="12"/>
        <v/>
      </c>
      <c r="AC75" s="184" t="str">
        <f t="shared" si="13"/>
        <v/>
      </c>
      <c r="AD75" s="185" t="str">
        <f t="shared" si="14"/>
        <v/>
      </c>
      <c r="AE75" s="185" t="str">
        <f t="shared" si="15"/>
        <v/>
      </c>
      <c r="AF75" s="186" t="str">
        <f t="shared" si="16"/>
        <v/>
      </c>
      <c r="AH75" s="184" t="str">
        <f t="shared" si="17"/>
        <v/>
      </c>
      <c r="AI75" s="185" t="str">
        <f t="shared" si="18"/>
        <v/>
      </c>
      <c r="AJ75" s="266" t="str">
        <f t="shared" si="19"/>
        <v/>
      </c>
      <c r="AK75" s="214" t="str">
        <f t="shared" si="20"/>
        <v/>
      </c>
      <c r="AL75" s="184" t="str">
        <f t="shared" si="21"/>
        <v/>
      </c>
      <c r="AM75" s="185" t="str">
        <f t="shared" si="22"/>
        <v/>
      </c>
      <c r="AN75" s="266" t="str">
        <f t="shared" si="23"/>
        <v/>
      </c>
      <c r="AO75" s="214" t="str">
        <f t="shared" si="24"/>
        <v/>
      </c>
      <c r="AP75" s="266"/>
      <c r="AQ75" s="184" t="str">
        <f t="shared" si="25"/>
        <v/>
      </c>
      <c r="AR75" s="185" t="str">
        <f t="shared" si="26"/>
        <v/>
      </c>
      <c r="AS75" s="185" t="str">
        <f t="shared" si="27"/>
        <v/>
      </c>
      <c r="AT75" s="186" t="str">
        <f t="shared" si="28"/>
        <v/>
      </c>
      <c r="AU75" s="184" t="str">
        <f t="shared" si="29"/>
        <v/>
      </c>
      <c r="AV75" s="185" t="str">
        <f t="shared" si="30"/>
        <v/>
      </c>
      <c r="AW75" s="185" t="str">
        <f t="shared" si="31"/>
        <v/>
      </c>
      <c r="AX75" s="186" t="str">
        <f t="shared" si="32"/>
        <v/>
      </c>
      <c r="AY75" s="184" t="str">
        <f t="shared" si="33"/>
        <v/>
      </c>
      <c r="AZ75" s="185" t="str">
        <f t="shared" si="34"/>
        <v/>
      </c>
      <c r="BA75" s="185" t="str">
        <f t="shared" si="35"/>
        <v/>
      </c>
      <c r="BB75" s="186" t="str">
        <f t="shared" si="36"/>
        <v/>
      </c>
      <c r="BC75" s="266"/>
      <c r="BD75" s="266"/>
      <c r="BE75" s="266"/>
      <c r="BF75" s="266"/>
    </row>
    <row r="76" spans="4:58" x14ac:dyDescent="0.2">
      <c r="D76" s="180">
        <f>'Solar prot device - data'!D73</f>
        <v>47</v>
      </c>
      <c r="E76" s="181" t="str">
        <f>("Glazing"&amp;" + "&amp;'Solar prot device - data'!E73)</f>
        <v xml:space="preserve">Glazing + </v>
      </c>
      <c r="F76" s="182"/>
      <c r="G76" s="182"/>
      <c r="H76" s="178" t="str">
        <f>IF('Solar prot device - data'!F73&lt;&gt;"",'Solar prot device - data'!F73,"")</f>
        <v/>
      </c>
      <c r="I76" s="183" t="str">
        <f>IF('Solar prot device - data'!G73&lt;&gt;"",'Solar prot device - data'!G73,"")</f>
        <v/>
      </c>
      <c r="J76" s="268" t="str">
        <f>IF('Solar prot device - data'!H73&lt;&gt;"",'Solar prot device - data'!H73,"")</f>
        <v/>
      </c>
      <c r="K76" s="316" t="str">
        <f>IF('Solar prot device - data'!I73&lt;&gt;"",'Solar prot device - data'!I73,"")</f>
        <v/>
      </c>
      <c r="L76" s="184" t="str">
        <f t="shared" si="37"/>
        <v/>
      </c>
      <c r="M76" s="185" t="str">
        <f t="shared" si="38"/>
        <v/>
      </c>
      <c r="N76" s="185" t="str">
        <f t="shared" si="39"/>
        <v/>
      </c>
      <c r="O76" s="186" t="str">
        <f t="shared" si="40"/>
        <v/>
      </c>
      <c r="P76" s="311" t="str">
        <f t="shared" si="41"/>
        <v/>
      </c>
      <c r="Q76" s="185" t="str">
        <f t="shared" si="2"/>
        <v/>
      </c>
      <c r="R76" s="185" t="str">
        <f t="shared" si="46"/>
        <v/>
      </c>
      <c r="S76" s="214" t="str">
        <f t="shared" si="47"/>
        <v/>
      </c>
      <c r="T76" s="210" t="str">
        <f t="shared" si="48"/>
        <v/>
      </c>
      <c r="U76" s="185" t="str">
        <f t="shared" si="49"/>
        <v/>
      </c>
      <c r="V76" s="185" t="str">
        <f t="shared" si="50"/>
        <v/>
      </c>
      <c r="W76" s="214" t="str">
        <f t="shared" si="51"/>
        <v/>
      </c>
      <c r="Y76" s="184" t="str">
        <f t="shared" si="9"/>
        <v/>
      </c>
      <c r="Z76" s="185" t="str">
        <f t="shared" si="10"/>
        <v/>
      </c>
      <c r="AA76" s="185" t="str">
        <f t="shared" si="11"/>
        <v/>
      </c>
      <c r="AB76" s="186" t="str">
        <f t="shared" si="12"/>
        <v/>
      </c>
      <c r="AC76" s="184" t="str">
        <f t="shared" si="13"/>
        <v/>
      </c>
      <c r="AD76" s="185" t="str">
        <f t="shared" si="14"/>
        <v/>
      </c>
      <c r="AE76" s="185" t="str">
        <f t="shared" si="15"/>
        <v/>
      </c>
      <c r="AF76" s="186" t="str">
        <f t="shared" si="16"/>
        <v/>
      </c>
      <c r="AH76" s="184" t="str">
        <f t="shared" si="17"/>
        <v/>
      </c>
      <c r="AI76" s="185" t="str">
        <f t="shared" si="18"/>
        <v/>
      </c>
      <c r="AJ76" s="266" t="str">
        <f t="shared" si="19"/>
        <v/>
      </c>
      <c r="AK76" s="214" t="str">
        <f t="shared" si="20"/>
        <v/>
      </c>
      <c r="AL76" s="184" t="str">
        <f t="shared" si="21"/>
        <v/>
      </c>
      <c r="AM76" s="185" t="str">
        <f t="shared" si="22"/>
        <v/>
      </c>
      <c r="AN76" s="266" t="str">
        <f t="shared" si="23"/>
        <v/>
      </c>
      <c r="AO76" s="214" t="str">
        <f t="shared" si="24"/>
        <v/>
      </c>
      <c r="AP76" s="266"/>
      <c r="AQ76" s="184" t="str">
        <f t="shared" si="25"/>
        <v/>
      </c>
      <c r="AR76" s="185" t="str">
        <f t="shared" si="26"/>
        <v/>
      </c>
      <c r="AS76" s="185" t="str">
        <f t="shared" si="27"/>
        <v/>
      </c>
      <c r="AT76" s="186" t="str">
        <f t="shared" si="28"/>
        <v/>
      </c>
      <c r="AU76" s="184" t="str">
        <f t="shared" si="29"/>
        <v/>
      </c>
      <c r="AV76" s="185" t="str">
        <f t="shared" si="30"/>
        <v/>
      </c>
      <c r="AW76" s="185" t="str">
        <f t="shared" si="31"/>
        <v/>
      </c>
      <c r="AX76" s="186" t="str">
        <f t="shared" si="32"/>
        <v/>
      </c>
      <c r="AY76" s="184" t="str">
        <f t="shared" si="33"/>
        <v/>
      </c>
      <c r="AZ76" s="185" t="str">
        <f t="shared" si="34"/>
        <v/>
      </c>
      <c r="BA76" s="185" t="str">
        <f t="shared" si="35"/>
        <v/>
      </c>
      <c r="BB76" s="186" t="str">
        <f t="shared" si="36"/>
        <v/>
      </c>
      <c r="BC76" s="266"/>
      <c r="BD76" s="266"/>
      <c r="BE76" s="266"/>
      <c r="BF76" s="266"/>
    </row>
    <row r="77" spans="4:58" x14ac:dyDescent="0.2">
      <c r="D77" s="180">
        <f>'Solar prot device - data'!D74</f>
        <v>48</v>
      </c>
      <c r="E77" s="181" t="str">
        <f>("Glazing"&amp;" + "&amp;'Solar prot device - data'!E74)</f>
        <v xml:space="preserve">Glazing + </v>
      </c>
      <c r="F77" s="182"/>
      <c r="G77" s="182"/>
      <c r="H77" s="178" t="str">
        <f>IF('Solar prot device - data'!F74&lt;&gt;"",'Solar prot device - data'!F74,"")</f>
        <v/>
      </c>
      <c r="I77" s="183" t="str">
        <f>IF('Solar prot device - data'!G74&lt;&gt;"",'Solar prot device - data'!G74,"")</f>
        <v/>
      </c>
      <c r="J77" s="268" t="str">
        <f>IF('Solar prot device - data'!H74&lt;&gt;"",'Solar prot device - data'!H74,"")</f>
        <v/>
      </c>
      <c r="K77" s="316" t="str">
        <f>IF('Solar prot device - data'!I74&lt;&gt;"",'Solar prot device - data'!I74,"")</f>
        <v/>
      </c>
      <c r="L77" s="184" t="str">
        <f t="shared" si="37"/>
        <v/>
      </c>
      <c r="M77" s="185" t="str">
        <f t="shared" si="38"/>
        <v/>
      </c>
      <c r="N77" s="185" t="str">
        <f t="shared" si="39"/>
        <v/>
      </c>
      <c r="O77" s="186" t="str">
        <f t="shared" si="40"/>
        <v/>
      </c>
      <c r="P77" s="311" t="str">
        <f t="shared" si="41"/>
        <v/>
      </c>
      <c r="Q77" s="185" t="str">
        <f t="shared" si="2"/>
        <v/>
      </c>
      <c r="R77" s="185" t="str">
        <f t="shared" si="46"/>
        <v/>
      </c>
      <c r="S77" s="214" t="str">
        <f t="shared" si="47"/>
        <v/>
      </c>
      <c r="T77" s="210" t="str">
        <f t="shared" si="48"/>
        <v/>
      </c>
      <c r="U77" s="185" t="str">
        <f t="shared" si="49"/>
        <v/>
      </c>
      <c r="V77" s="185" t="str">
        <f t="shared" si="50"/>
        <v/>
      </c>
      <c r="W77" s="214" t="str">
        <f t="shared" si="51"/>
        <v/>
      </c>
      <c r="Y77" s="184" t="str">
        <f t="shared" si="9"/>
        <v/>
      </c>
      <c r="Z77" s="185" t="str">
        <f t="shared" si="10"/>
        <v/>
      </c>
      <c r="AA77" s="185" t="str">
        <f t="shared" si="11"/>
        <v/>
      </c>
      <c r="AB77" s="186" t="str">
        <f t="shared" si="12"/>
        <v/>
      </c>
      <c r="AC77" s="184" t="str">
        <f t="shared" si="13"/>
        <v/>
      </c>
      <c r="AD77" s="185" t="str">
        <f t="shared" si="14"/>
        <v/>
      </c>
      <c r="AE77" s="185" t="str">
        <f t="shared" si="15"/>
        <v/>
      </c>
      <c r="AF77" s="186" t="str">
        <f t="shared" si="16"/>
        <v/>
      </c>
      <c r="AH77" s="184" t="str">
        <f t="shared" si="17"/>
        <v/>
      </c>
      <c r="AI77" s="185" t="str">
        <f t="shared" si="18"/>
        <v/>
      </c>
      <c r="AJ77" s="266" t="str">
        <f t="shared" si="19"/>
        <v/>
      </c>
      <c r="AK77" s="214" t="str">
        <f t="shared" si="20"/>
        <v/>
      </c>
      <c r="AL77" s="184" t="str">
        <f t="shared" si="21"/>
        <v/>
      </c>
      <c r="AM77" s="185" t="str">
        <f t="shared" si="22"/>
        <v/>
      </c>
      <c r="AN77" s="266" t="str">
        <f t="shared" si="23"/>
        <v/>
      </c>
      <c r="AO77" s="214" t="str">
        <f t="shared" si="24"/>
        <v/>
      </c>
      <c r="AP77" s="266"/>
      <c r="AQ77" s="184" t="str">
        <f t="shared" si="25"/>
        <v/>
      </c>
      <c r="AR77" s="185" t="str">
        <f t="shared" si="26"/>
        <v/>
      </c>
      <c r="AS77" s="185" t="str">
        <f t="shared" si="27"/>
        <v/>
      </c>
      <c r="AT77" s="186" t="str">
        <f t="shared" si="28"/>
        <v/>
      </c>
      <c r="AU77" s="184" t="str">
        <f t="shared" si="29"/>
        <v/>
      </c>
      <c r="AV77" s="185" t="str">
        <f t="shared" si="30"/>
        <v/>
      </c>
      <c r="AW77" s="185" t="str">
        <f t="shared" si="31"/>
        <v/>
      </c>
      <c r="AX77" s="186" t="str">
        <f t="shared" si="32"/>
        <v/>
      </c>
      <c r="AY77" s="184" t="str">
        <f t="shared" si="33"/>
        <v/>
      </c>
      <c r="AZ77" s="185" t="str">
        <f t="shared" si="34"/>
        <v/>
      </c>
      <c r="BA77" s="185" t="str">
        <f t="shared" si="35"/>
        <v/>
      </c>
      <c r="BB77" s="186" t="str">
        <f t="shared" si="36"/>
        <v/>
      </c>
      <c r="BC77" s="266"/>
      <c r="BD77" s="266"/>
      <c r="BE77" s="266"/>
      <c r="BF77" s="266"/>
    </row>
    <row r="78" spans="4:58" x14ac:dyDescent="0.2">
      <c r="D78" s="180">
        <f>'Solar prot device - data'!D75</f>
        <v>49</v>
      </c>
      <c r="E78" s="181" t="str">
        <f>("Glazing"&amp;" + "&amp;'Solar prot device - data'!E75)</f>
        <v xml:space="preserve">Glazing + </v>
      </c>
      <c r="F78" s="182"/>
      <c r="G78" s="182"/>
      <c r="H78" s="178" t="str">
        <f>IF('Solar prot device - data'!F75&lt;&gt;"",'Solar prot device - data'!F75,"")</f>
        <v/>
      </c>
      <c r="I78" s="183" t="str">
        <f>IF('Solar prot device - data'!G75&lt;&gt;"",'Solar prot device - data'!G75,"")</f>
        <v/>
      </c>
      <c r="J78" s="268" t="str">
        <f>IF('Solar prot device - data'!H75&lt;&gt;"",'Solar prot device - data'!H75,"")</f>
        <v/>
      </c>
      <c r="K78" s="316" t="str">
        <f>IF('Solar prot device - data'!I75&lt;&gt;"",'Solar prot device - data'!I75,"")</f>
        <v/>
      </c>
      <c r="L78" s="184" t="str">
        <f t="shared" si="37"/>
        <v/>
      </c>
      <c r="M78" s="185" t="str">
        <f t="shared" si="38"/>
        <v/>
      </c>
      <c r="N78" s="185" t="str">
        <f t="shared" si="39"/>
        <v/>
      </c>
      <c r="O78" s="186" t="str">
        <f t="shared" si="40"/>
        <v/>
      </c>
      <c r="P78" s="311" t="str">
        <f t="shared" si="41"/>
        <v/>
      </c>
      <c r="Q78" s="185" t="str">
        <f t="shared" si="2"/>
        <v/>
      </c>
      <c r="R78" s="185" t="str">
        <f t="shared" si="46"/>
        <v/>
      </c>
      <c r="S78" s="214" t="str">
        <f t="shared" si="47"/>
        <v/>
      </c>
      <c r="T78" s="210" t="str">
        <f t="shared" si="48"/>
        <v/>
      </c>
      <c r="U78" s="185" t="str">
        <f t="shared" si="49"/>
        <v/>
      </c>
      <c r="V78" s="185" t="str">
        <f t="shared" si="50"/>
        <v/>
      </c>
      <c r="W78" s="214" t="str">
        <f t="shared" si="51"/>
        <v/>
      </c>
      <c r="Y78" s="184" t="str">
        <f t="shared" si="9"/>
        <v/>
      </c>
      <c r="Z78" s="185" t="str">
        <f t="shared" si="10"/>
        <v/>
      </c>
      <c r="AA78" s="185" t="str">
        <f t="shared" si="11"/>
        <v/>
      </c>
      <c r="AB78" s="186" t="str">
        <f t="shared" si="12"/>
        <v/>
      </c>
      <c r="AC78" s="184" t="str">
        <f t="shared" si="13"/>
        <v/>
      </c>
      <c r="AD78" s="185" t="str">
        <f t="shared" si="14"/>
        <v/>
      </c>
      <c r="AE78" s="185" t="str">
        <f t="shared" si="15"/>
        <v/>
      </c>
      <c r="AF78" s="186" t="str">
        <f t="shared" si="16"/>
        <v/>
      </c>
      <c r="AH78" s="184" t="str">
        <f t="shared" si="17"/>
        <v/>
      </c>
      <c r="AI78" s="185" t="str">
        <f t="shared" si="18"/>
        <v/>
      </c>
      <c r="AJ78" s="266" t="str">
        <f t="shared" si="19"/>
        <v/>
      </c>
      <c r="AK78" s="214" t="str">
        <f t="shared" si="20"/>
        <v/>
      </c>
      <c r="AL78" s="184" t="str">
        <f t="shared" si="21"/>
        <v/>
      </c>
      <c r="AM78" s="185" t="str">
        <f t="shared" si="22"/>
        <v/>
      </c>
      <c r="AN78" s="266" t="str">
        <f t="shared" si="23"/>
        <v/>
      </c>
      <c r="AO78" s="214" t="str">
        <f t="shared" si="24"/>
        <v/>
      </c>
      <c r="AP78" s="266"/>
      <c r="AQ78" s="184" t="str">
        <f t="shared" si="25"/>
        <v/>
      </c>
      <c r="AR78" s="185" t="str">
        <f t="shared" si="26"/>
        <v/>
      </c>
      <c r="AS78" s="185" t="str">
        <f t="shared" si="27"/>
        <v/>
      </c>
      <c r="AT78" s="186" t="str">
        <f t="shared" si="28"/>
        <v/>
      </c>
      <c r="AU78" s="184" t="str">
        <f t="shared" si="29"/>
        <v/>
      </c>
      <c r="AV78" s="185" t="str">
        <f t="shared" si="30"/>
        <v/>
      </c>
      <c r="AW78" s="185" t="str">
        <f t="shared" si="31"/>
        <v/>
      </c>
      <c r="AX78" s="186" t="str">
        <f t="shared" si="32"/>
        <v/>
      </c>
      <c r="AY78" s="184" t="str">
        <f t="shared" si="33"/>
        <v/>
      </c>
      <c r="AZ78" s="185" t="str">
        <f t="shared" si="34"/>
        <v/>
      </c>
      <c r="BA78" s="185" t="str">
        <f t="shared" si="35"/>
        <v/>
      </c>
      <c r="BB78" s="186" t="str">
        <f t="shared" si="36"/>
        <v/>
      </c>
      <c r="BC78" s="266"/>
      <c r="BD78" s="266"/>
      <c r="BE78" s="266"/>
      <c r="BF78" s="266"/>
    </row>
    <row r="79" spans="4:58" x14ac:dyDescent="0.2">
      <c r="D79" s="180">
        <f>'Solar prot device - data'!D76</f>
        <v>50</v>
      </c>
      <c r="E79" s="181" t="str">
        <f>("Glazing"&amp;" + "&amp;'Solar prot device - data'!E76)</f>
        <v xml:space="preserve">Glazing + </v>
      </c>
      <c r="F79" s="182"/>
      <c r="G79" s="182"/>
      <c r="H79" s="178" t="str">
        <f>IF('Solar prot device - data'!F76&lt;&gt;"",'Solar prot device - data'!F76,"")</f>
        <v/>
      </c>
      <c r="I79" s="183" t="str">
        <f>IF('Solar prot device - data'!G76&lt;&gt;"",'Solar prot device - data'!G76,"")</f>
        <v/>
      </c>
      <c r="J79" s="268" t="str">
        <f>IF('Solar prot device - data'!H76&lt;&gt;"",'Solar prot device - data'!H76,"")</f>
        <v/>
      </c>
      <c r="K79" s="316" t="str">
        <f>IF('Solar prot device - data'!I76&lt;&gt;"",'Solar prot device - data'!I76,"")</f>
        <v/>
      </c>
      <c r="L79" s="184" t="str">
        <f t="shared" si="37"/>
        <v/>
      </c>
      <c r="M79" s="185" t="str">
        <f t="shared" si="38"/>
        <v/>
      </c>
      <c r="N79" s="185" t="str">
        <f t="shared" si="39"/>
        <v/>
      </c>
      <c r="O79" s="186" t="str">
        <f t="shared" si="40"/>
        <v/>
      </c>
      <c r="P79" s="311" t="str">
        <f t="shared" si="41"/>
        <v/>
      </c>
      <c r="Q79" s="185" t="str">
        <f t="shared" si="2"/>
        <v/>
      </c>
      <c r="R79" s="185" t="str">
        <f t="shared" si="46"/>
        <v/>
      </c>
      <c r="S79" s="214" t="str">
        <f t="shared" si="47"/>
        <v/>
      </c>
      <c r="T79" s="210" t="str">
        <f t="shared" si="48"/>
        <v/>
      </c>
      <c r="U79" s="185" t="str">
        <f t="shared" si="49"/>
        <v/>
      </c>
      <c r="V79" s="185" t="str">
        <f t="shared" si="50"/>
        <v/>
      </c>
      <c r="W79" s="214" t="str">
        <f t="shared" si="51"/>
        <v/>
      </c>
      <c r="Y79" s="184" t="str">
        <f t="shared" si="9"/>
        <v/>
      </c>
      <c r="Z79" s="185" t="str">
        <f t="shared" si="10"/>
        <v/>
      </c>
      <c r="AA79" s="185" t="str">
        <f t="shared" si="11"/>
        <v/>
      </c>
      <c r="AB79" s="186" t="str">
        <f t="shared" si="12"/>
        <v/>
      </c>
      <c r="AC79" s="184" t="str">
        <f t="shared" si="13"/>
        <v/>
      </c>
      <c r="AD79" s="185" t="str">
        <f t="shared" si="14"/>
        <v/>
      </c>
      <c r="AE79" s="185" t="str">
        <f t="shared" si="15"/>
        <v/>
      </c>
      <c r="AF79" s="186" t="str">
        <f t="shared" si="16"/>
        <v/>
      </c>
      <c r="AH79" s="184" t="str">
        <f t="shared" si="17"/>
        <v/>
      </c>
      <c r="AI79" s="185" t="str">
        <f t="shared" si="18"/>
        <v/>
      </c>
      <c r="AJ79" s="266" t="str">
        <f t="shared" si="19"/>
        <v/>
      </c>
      <c r="AK79" s="214" t="str">
        <f t="shared" si="20"/>
        <v/>
      </c>
      <c r="AL79" s="184" t="str">
        <f t="shared" si="21"/>
        <v/>
      </c>
      <c r="AM79" s="185" t="str">
        <f t="shared" si="22"/>
        <v/>
      </c>
      <c r="AN79" s="266" t="str">
        <f t="shared" si="23"/>
        <v/>
      </c>
      <c r="AO79" s="214" t="str">
        <f t="shared" si="24"/>
        <v/>
      </c>
      <c r="AP79" s="266"/>
      <c r="AQ79" s="184" t="str">
        <f t="shared" si="25"/>
        <v/>
      </c>
      <c r="AR79" s="185" t="str">
        <f t="shared" si="26"/>
        <v/>
      </c>
      <c r="AS79" s="185" t="str">
        <f t="shared" si="27"/>
        <v/>
      </c>
      <c r="AT79" s="186" t="str">
        <f t="shared" si="28"/>
        <v/>
      </c>
      <c r="AU79" s="184" t="str">
        <f t="shared" si="29"/>
        <v/>
      </c>
      <c r="AV79" s="185" t="str">
        <f t="shared" si="30"/>
        <v/>
      </c>
      <c r="AW79" s="185" t="str">
        <f t="shared" si="31"/>
        <v/>
      </c>
      <c r="AX79" s="186" t="str">
        <f t="shared" si="32"/>
        <v/>
      </c>
      <c r="AY79" s="184" t="str">
        <f t="shared" si="33"/>
        <v/>
      </c>
      <c r="AZ79" s="185" t="str">
        <f t="shared" si="34"/>
        <v/>
      </c>
      <c r="BA79" s="185" t="str">
        <f t="shared" si="35"/>
        <v/>
      </c>
      <c r="BB79" s="186" t="str">
        <f t="shared" si="36"/>
        <v/>
      </c>
      <c r="BC79" s="266"/>
      <c r="BD79" s="266"/>
      <c r="BE79" s="266"/>
      <c r="BF79" s="266"/>
    </row>
    <row r="80" spans="4:58" x14ac:dyDescent="0.2">
      <c r="D80" s="180">
        <f>'Solar prot device - data'!D77</f>
        <v>51</v>
      </c>
      <c r="E80" s="181" t="str">
        <f>("Glazing"&amp;" + "&amp;'Solar prot device - data'!E77)</f>
        <v xml:space="preserve">Glazing + </v>
      </c>
      <c r="F80" s="182"/>
      <c r="G80" s="182"/>
      <c r="H80" s="178" t="str">
        <f>IF('Solar prot device - data'!F77&lt;&gt;"",'Solar prot device - data'!F77,"")</f>
        <v/>
      </c>
      <c r="I80" s="183" t="str">
        <f>IF('Solar prot device - data'!G77&lt;&gt;"",'Solar prot device - data'!G77,"")</f>
        <v/>
      </c>
      <c r="J80" s="268" t="str">
        <f>IF('Solar prot device - data'!H77&lt;&gt;"",'Solar prot device - data'!H77,"")</f>
        <v/>
      </c>
      <c r="K80" s="316" t="str">
        <f>IF('Solar prot device - data'!I77&lt;&gt;"",'Solar prot device - data'!I77,"")</f>
        <v/>
      </c>
      <c r="L80" s="184" t="str">
        <f t="shared" si="37"/>
        <v/>
      </c>
      <c r="M80" s="185" t="str">
        <f t="shared" si="38"/>
        <v/>
      </c>
      <c r="N80" s="185" t="str">
        <f t="shared" si="39"/>
        <v/>
      </c>
      <c r="O80" s="186" t="str">
        <f t="shared" si="40"/>
        <v/>
      </c>
      <c r="P80" s="311" t="str">
        <f t="shared" si="41"/>
        <v/>
      </c>
      <c r="Q80" s="185" t="str">
        <f t="shared" si="2"/>
        <v/>
      </c>
      <c r="R80" s="185" t="str">
        <f t="shared" si="46"/>
        <v/>
      </c>
      <c r="S80" s="214" t="str">
        <f t="shared" si="47"/>
        <v/>
      </c>
      <c r="T80" s="210" t="str">
        <f t="shared" si="48"/>
        <v/>
      </c>
      <c r="U80" s="185" t="str">
        <f t="shared" si="49"/>
        <v/>
      </c>
      <c r="V80" s="185" t="str">
        <f t="shared" si="50"/>
        <v/>
      </c>
      <c r="W80" s="214" t="str">
        <f t="shared" si="51"/>
        <v/>
      </c>
      <c r="Y80" s="184" t="str">
        <f t="shared" si="9"/>
        <v/>
      </c>
      <c r="Z80" s="185" t="str">
        <f t="shared" si="10"/>
        <v/>
      </c>
      <c r="AA80" s="185" t="str">
        <f t="shared" si="11"/>
        <v/>
      </c>
      <c r="AB80" s="186" t="str">
        <f t="shared" si="12"/>
        <v/>
      </c>
      <c r="AC80" s="184" t="str">
        <f t="shared" si="13"/>
        <v/>
      </c>
      <c r="AD80" s="185" t="str">
        <f t="shared" si="14"/>
        <v/>
      </c>
      <c r="AE80" s="185" t="str">
        <f t="shared" si="15"/>
        <v/>
      </c>
      <c r="AF80" s="186" t="str">
        <f t="shared" si="16"/>
        <v/>
      </c>
      <c r="AH80" s="184" t="str">
        <f t="shared" si="17"/>
        <v/>
      </c>
      <c r="AI80" s="185" t="str">
        <f t="shared" si="18"/>
        <v/>
      </c>
      <c r="AJ80" s="266" t="str">
        <f t="shared" si="19"/>
        <v/>
      </c>
      <c r="AK80" s="214" t="str">
        <f t="shared" si="20"/>
        <v/>
      </c>
      <c r="AL80" s="184" t="str">
        <f t="shared" si="21"/>
        <v/>
      </c>
      <c r="AM80" s="185" t="str">
        <f t="shared" si="22"/>
        <v/>
      </c>
      <c r="AN80" s="266" t="str">
        <f t="shared" si="23"/>
        <v/>
      </c>
      <c r="AO80" s="214" t="str">
        <f t="shared" si="24"/>
        <v/>
      </c>
      <c r="AP80" s="266"/>
      <c r="AQ80" s="184" t="str">
        <f t="shared" si="25"/>
        <v/>
      </c>
      <c r="AR80" s="185" t="str">
        <f t="shared" si="26"/>
        <v/>
      </c>
      <c r="AS80" s="185" t="str">
        <f t="shared" si="27"/>
        <v/>
      </c>
      <c r="AT80" s="186" t="str">
        <f t="shared" si="28"/>
        <v/>
      </c>
      <c r="AU80" s="184" t="str">
        <f t="shared" si="29"/>
        <v/>
      </c>
      <c r="AV80" s="185" t="str">
        <f t="shared" si="30"/>
        <v/>
      </c>
      <c r="AW80" s="185" t="str">
        <f t="shared" si="31"/>
        <v/>
      </c>
      <c r="AX80" s="186" t="str">
        <f t="shared" si="32"/>
        <v/>
      </c>
      <c r="AY80" s="184" t="str">
        <f t="shared" si="33"/>
        <v/>
      </c>
      <c r="AZ80" s="185" t="str">
        <f t="shared" si="34"/>
        <v/>
      </c>
      <c r="BA80" s="185" t="str">
        <f t="shared" si="35"/>
        <v/>
      </c>
      <c r="BB80" s="186" t="str">
        <f t="shared" si="36"/>
        <v/>
      </c>
      <c r="BC80" s="266"/>
      <c r="BD80" s="266"/>
      <c r="BE80" s="266"/>
      <c r="BF80" s="266"/>
    </row>
    <row r="81" spans="4:58" x14ac:dyDescent="0.2">
      <c r="D81" s="180">
        <f>'Solar prot device - data'!D78</f>
        <v>52</v>
      </c>
      <c r="E81" s="181" t="str">
        <f>("Glazing"&amp;" + "&amp;'Solar prot device - data'!E78)</f>
        <v xml:space="preserve">Glazing + </v>
      </c>
      <c r="F81" s="182"/>
      <c r="G81" s="182"/>
      <c r="H81" s="178" t="str">
        <f>IF('Solar prot device - data'!F78&lt;&gt;"",'Solar prot device - data'!F78,"")</f>
        <v/>
      </c>
      <c r="I81" s="183" t="str">
        <f>IF('Solar prot device - data'!G78&lt;&gt;"",'Solar prot device - data'!G78,"")</f>
        <v/>
      </c>
      <c r="J81" s="268" t="str">
        <f>IF('Solar prot device - data'!H78&lt;&gt;"",'Solar prot device - data'!H78,"")</f>
        <v/>
      </c>
      <c r="K81" s="316" t="str">
        <f>IF('Solar prot device - data'!I78&lt;&gt;"",'Solar prot device - data'!I78,"")</f>
        <v/>
      </c>
      <c r="L81" s="184" t="str">
        <f t="shared" si="37"/>
        <v/>
      </c>
      <c r="M81" s="185" t="str">
        <f t="shared" si="38"/>
        <v/>
      </c>
      <c r="N81" s="185" t="str">
        <f t="shared" si="39"/>
        <v/>
      </c>
      <c r="O81" s="186" t="str">
        <f t="shared" si="40"/>
        <v/>
      </c>
      <c r="P81" s="311" t="str">
        <f t="shared" si="41"/>
        <v/>
      </c>
      <c r="Q81" s="185" t="str">
        <f t="shared" si="2"/>
        <v/>
      </c>
      <c r="R81" s="185" t="str">
        <f t="shared" si="46"/>
        <v/>
      </c>
      <c r="S81" s="214" t="str">
        <f t="shared" si="47"/>
        <v/>
      </c>
      <c r="T81" s="210" t="str">
        <f t="shared" si="48"/>
        <v/>
      </c>
      <c r="U81" s="185" t="str">
        <f t="shared" si="49"/>
        <v/>
      </c>
      <c r="V81" s="185" t="str">
        <f t="shared" si="50"/>
        <v/>
      </c>
      <c r="W81" s="214" t="str">
        <f t="shared" si="51"/>
        <v/>
      </c>
      <c r="Y81" s="184" t="str">
        <f t="shared" si="9"/>
        <v/>
      </c>
      <c r="Z81" s="185" t="str">
        <f t="shared" si="10"/>
        <v/>
      </c>
      <c r="AA81" s="185" t="str">
        <f t="shared" si="11"/>
        <v/>
      </c>
      <c r="AB81" s="186" t="str">
        <f t="shared" si="12"/>
        <v/>
      </c>
      <c r="AC81" s="184" t="str">
        <f t="shared" si="13"/>
        <v/>
      </c>
      <c r="AD81" s="185" t="str">
        <f t="shared" si="14"/>
        <v/>
      </c>
      <c r="AE81" s="185" t="str">
        <f t="shared" si="15"/>
        <v/>
      </c>
      <c r="AF81" s="186" t="str">
        <f t="shared" si="16"/>
        <v/>
      </c>
      <c r="AH81" s="184" t="str">
        <f t="shared" si="17"/>
        <v/>
      </c>
      <c r="AI81" s="185" t="str">
        <f t="shared" si="18"/>
        <v/>
      </c>
      <c r="AJ81" s="266" t="str">
        <f t="shared" si="19"/>
        <v/>
      </c>
      <c r="AK81" s="214" t="str">
        <f t="shared" si="20"/>
        <v/>
      </c>
      <c r="AL81" s="184" t="str">
        <f t="shared" si="21"/>
        <v/>
      </c>
      <c r="AM81" s="185" t="str">
        <f t="shared" si="22"/>
        <v/>
      </c>
      <c r="AN81" s="266" t="str">
        <f t="shared" si="23"/>
        <v/>
      </c>
      <c r="AO81" s="214" t="str">
        <f t="shared" si="24"/>
        <v/>
      </c>
      <c r="AP81" s="266"/>
      <c r="AQ81" s="184" t="str">
        <f t="shared" si="25"/>
        <v/>
      </c>
      <c r="AR81" s="185" t="str">
        <f t="shared" si="26"/>
        <v/>
      </c>
      <c r="AS81" s="185" t="str">
        <f t="shared" si="27"/>
        <v/>
      </c>
      <c r="AT81" s="186" t="str">
        <f t="shared" si="28"/>
        <v/>
      </c>
      <c r="AU81" s="184" t="str">
        <f t="shared" si="29"/>
        <v/>
      </c>
      <c r="AV81" s="185" t="str">
        <f t="shared" si="30"/>
        <v/>
      </c>
      <c r="AW81" s="185" t="str">
        <f t="shared" si="31"/>
        <v/>
      </c>
      <c r="AX81" s="186" t="str">
        <f t="shared" si="32"/>
        <v/>
      </c>
      <c r="AY81" s="184" t="str">
        <f t="shared" si="33"/>
        <v/>
      </c>
      <c r="AZ81" s="185" t="str">
        <f t="shared" si="34"/>
        <v/>
      </c>
      <c r="BA81" s="185" t="str">
        <f t="shared" si="35"/>
        <v/>
      </c>
      <c r="BB81" s="186" t="str">
        <f t="shared" si="36"/>
        <v/>
      </c>
      <c r="BC81" s="266"/>
      <c r="BD81" s="266"/>
      <c r="BE81" s="266"/>
      <c r="BF81" s="266"/>
    </row>
    <row r="82" spans="4:58" x14ac:dyDescent="0.2">
      <c r="D82" s="180">
        <f>'Solar prot device - data'!D79</f>
        <v>53</v>
      </c>
      <c r="E82" s="181" t="str">
        <f>("Glazing"&amp;" + "&amp;'Solar prot device - data'!E79)</f>
        <v xml:space="preserve">Glazing + </v>
      </c>
      <c r="F82" s="182"/>
      <c r="G82" s="182"/>
      <c r="H82" s="178" t="str">
        <f>IF('Solar prot device - data'!F79&lt;&gt;"",'Solar prot device - data'!F79,"")</f>
        <v/>
      </c>
      <c r="I82" s="183" t="str">
        <f>IF('Solar prot device - data'!G79&lt;&gt;"",'Solar prot device - data'!G79,"")</f>
        <v/>
      </c>
      <c r="J82" s="268" t="str">
        <f>IF('Solar prot device - data'!H79&lt;&gt;"",'Solar prot device - data'!H79,"")</f>
        <v/>
      </c>
      <c r="K82" s="316" t="str">
        <f>IF('Solar prot device - data'!I79&lt;&gt;"",'Solar prot device - data'!I79,"")</f>
        <v/>
      </c>
      <c r="L82" s="184" t="str">
        <f t="shared" si="37"/>
        <v/>
      </c>
      <c r="M82" s="185" t="str">
        <f t="shared" si="38"/>
        <v/>
      </c>
      <c r="N82" s="185" t="str">
        <f t="shared" si="39"/>
        <v/>
      </c>
      <c r="O82" s="186" t="str">
        <f t="shared" si="40"/>
        <v/>
      </c>
      <c r="P82" s="311" t="str">
        <f t="shared" si="41"/>
        <v/>
      </c>
      <c r="Q82" s="185" t="str">
        <f t="shared" si="2"/>
        <v/>
      </c>
      <c r="R82" s="185" t="str">
        <f t="shared" si="46"/>
        <v/>
      </c>
      <c r="S82" s="214" t="str">
        <f t="shared" si="47"/>
        <v/>
      </c>
      <c r="T82" s="210" t="str">
        <f t="shared" si="48"/>
        <v/>
      </c>
      <c r="U82" s="185" t="str">
        <f t="shared" si="49"/>
        <v/>
      </c>
      <c r="V82" s="185" t="str">
        <f t="shared" si="50"/>
        <v/>
      </c>
      <c r="W82" s="214" t="str">
        <f t="shared" si="51"/>
        <v/>
      </c>
      <c r="Y82" s="184" t="str">
        <f t="shared" si="9"/>
        <v/>
      </c>
      <c r="Z82" s="185" t="str">
        <f t="shared" si="10"/>
        <v/>
      </c>
      <c r="AA82" s="185" t="str">
        <f t="shared" si="11"/>
        <v/>
      </c>
      <c r="AB82" s="186" t="str">
        <f t="shared" si="12"/>
        <v/>
      </c>
      <c r="AC82" s="184" t="str">
        <f t="shared" si="13"/>
        <v/>
      </c>
      <c r="AD82" s="185" t="str">
        <f t="shared" si="14"/>
        <v/>
      </c>
      <c r="AE82" s="185" t="str">
        <f t="shared" si="15"/>
        <v/>
      </c>
      <c r="AF82" s="186" t="str">
        <f t="shared" si="16"/>
        <v/>
      </c>
      <c r="AH82" s="184" t="str">
        <f t="shared" si="17"/>
        <v/>
      </c>
      <c r="AI82" s="185" t="str">
        <f t="shared" si="18"/>
        <v/>
      </c>
      <c r="AJ82" s="266" t="str">
        <f t="shared" si="19"/>
        <v/>
      </c>
      <c r="AK82" s="214" t="str">
        <f t="shared" si="20"/>
        <v/>
      </c>
      <c r="AL82" s="184" t="str">
        <f t="shared" si="21"/>
        <v/>
      </c>
      <c r="AM82" s="185" t="str">
        <f t="shared" si="22"/>
        <v/>
      </c>
      <c r="AN82" s="266" t="str">
        <f t="shared" si="23"/>
        <v/>
      </c>
      <c r="AO82" s="214" t="str">
        <f t="shared" si="24"/>
        <v/>
      </c>
      <c r="AP82" s="266"/>
      <c r="AQ82" s="184" t="str">
        <f t="shared" si="25"/>
        <v/>
      </c>
      <c r="AR82" s="185" t="str">
        <f t="shared" si="26"/>
        <v/>
      </c>
      <c r="AS82" s="185" t="str">
        <f t="shared" si="27"/>
        <v/>
      </c>
      <c r="AT82" s="186" t="str">
        <f t="shared" si="28"/>
        <v/>
      </c>
      <c r="AU82" s="184" t="str">
        <f t="shared" si="29"/>
        <v/>
      </c>
      <c r="AV82" s="185" t="str">
        <f t="shared" si="30"/>
        <v/>
      </c>
      <c r="AW82" s="185" t="str">
        <f t="shared" si="31"/>
        <v/>
      </c>
      <c r="AX82" s="186" t="str">
        <f t="shared" si="32"/>
        <v/>
      </c>
      <c r="AY82" s="184" t="str">
        <f t="shared" si="33"/>
        <v/>
      </c>
      <c r="AZ82" s="185" t="str">
        <f t="shared" si="34"/>
        <v/>
      </c>
      <c r="BA82" s="185" t="str">
        <f t="shared" si="35"/>
        <v/>
      </c>
      <c r="BB82" s="186" t="str">
        <f t="shared" si="36"/>
        <v/>
      </c>
      <c r="BC82" s="266"/>
      <c r="BD82" s="266"/>
      <c r="BE82" s="266"/>
      <c r="BF82" s="266"/>
    </row>
    <row r="83" spans="4:58" x14ac:dyDescent="0.2">
      <c r="D83" s="180">
        <f>'Solar prot device - data'!D80</f>
        <v>54</v>
      </c>
      <c r="E83" s="181" t="str">
        <f>("Glazing"&amp;" + "&amp;'Solar prot device - data'!E80)</f>
        <v xml:space="preserve">Glazing + </v>
      </c>
      <c r="F83" s="182"/>
      <c r="G83" s="182"/>
      <c r="H83" s="178" t="str">
        <f>IF('Solar prot device - data'!F80&lt;&gt;"",'Solar prot device - data'!F80,"")</f>
        <v/>
      </c>
      <c r="I83" s="183" t="str">
        <f>IF('Solar prot device - data'!G80&lt;&gt;"",'Solar prot device - data'!G80,"")</f>
        <v/>
      </c>
      <c r="J83" s="268" t="str">
        <f>IF('Solar prot device - data'!H80&lt;&gt;"",'Solar prot device - data'!H80,"")</f>
        <v/>
      </c>
      <c r="K83" s="316" t="str">
        <f>IF('Solar prot device - data'!I80&lt;&gt;"",'Solar prot device - data'!I80,"")</f>
        <v/>
      </c>
      <c r="L83" s="184" t="str">
        <f t="shared" si="37"/>
        <v/>
      </c>
      <c r="M83" s="185" t="str">
        <f t="shared" si="38"/>
        <v/>
      </c>
      <c r="N83" s="185" t="str">
        <f t="shared" si="39"/>
        <v/>
      </c>
      <c r="O83" s="186" t="str">
        <f t="shared" si="40"/>
        <v/>
      </c>
      <c r="P83" s="311" t="str">
        <f t="shared" si="41"/>
        <v/>
      </c>
      <c r="Q83" s="185" t="str">
        <f t="shared" si="2"/>
        <v/>
      </c>
      <c r="R83" s="185" t="str">
        <f t="shared" si="46"/>
        <v/>
      </c>
      <c r="S83" s="214" t="str">
        <f t="shared" si="47"/>
        <v/>
      </c>
      <c r="T83" s="210" t="str">
        <f t="shared" si="48"/>
        <v/>
      </c>
      <c r="U83" s="185" t="str">
        <f t="shared" si="49"/>
        <v/>
      </c>
      <c r="V83" s="185" t="str">
        <f t="shared" si="50"/>
        <v/>
      </c>
      <c r="W83" s="214" t="str">
        <f t="shared" si="51"/>
        <v/>
      </c>
      <c r="Y83" s="184" t="str">
        <f t="shared" si="9"/>
        <v/>
      </c>
      <c r="Z83" s="185" t="str">
        <f t="shared" si="10"/>
        <v/>
      </c>
      <c r="AA83" s="185" t="str">
        <f t="shared" si="11"/>
        <v/>
      </c>
      <c r="AB83" s="186" t="str">
        <f t="shared" si="12"/>
        <v/>
      </c>
      <c r="AC83" s="184" t="str">
        <f t="shared" si="13"/>
        <v/>
      </c>
      <c r="AD83" s="185" t="str">
        <f t="shared" si="14"/>
        <v/>
      </c>
      <c r="AE83" s="185" t="str">
        <f t="shared" si="15"/>
        <v/>
      </c>
      <c r="AF83" s="186" t="str">
        <f t="shared" si="16"/>
        <v/>
      </c>
      <c r="AH83" s="184" t="str">
        <f t="shared" si="17"/>
        <v/>
      </c>
      <c r="AI83" s="185" t="str">
        <f t="shared" si="18"/>
        <v/>
      </c>
      <c r="AJ83" s="266" t="str">
        <f t="shared" si="19"/>
        <v/>
      </c>
      <c r="AK83" s="214" t="str">
        <f t="shared" si="20"/>
        <v/>
      </c>
      <c r="AL83" s="184" t="str">
        <f t="shared" si="21"/>
        <v/>
      </c>
      <c r="AM83" s="185" t="str">
        <f t="shared" si="22"/>
        <v/>
      </c>
      <c r="AN83" s="266" t="str">
        <f t="shared" si="23"/>
        <v/>
      </c>
      <c r="AO83" s="214" t="str">
        <f t="shared" si="24"/>
        <v/>
      </c>
      <c r="AP83" s="266"/>
      <c r="AQ83" s="184" t="str">
        <f t="shared" si="25"/>
        <v/>
      </c>
      <c r="AR83" s="185" t="str">
        <f t="shared" si="26"/>
        <v/>
      </c>
      <c r="AS83" s="185" t="str">
        <f t="shared" si="27"/>
        <v/>
      </c>
      <c r="AT83" s="186" t="str">
        <f t="shared" si="28"/>
        <v/>
      </c>
      <c r="AU83" s="184" t="str">
        <f t="shared" si="29"/>
        <v/>
      </c>
      <c r="AV83" s="185" t="str">
        <f t="shared" si="30"/>
        <v/>
      </c>
      <c r="AW83" s="185" t="str">
        <f t="shared" si="31"/>
        <v/>
      </c>
      <c r="AX83" s="186" t="str">
        <f t="shared" si="32"/>
        <v/>
      </c>
      <c r="AY83" s="184" t="str">
        <f t="shared" si="33"/>
        <v/>
      </c>
      <c r="AZ83" s="185" t="str">
        <f t="shared" si="34"/>
        <v/>
      </c>
      <c r="BA83" s="185" t="str">
        <f t="shared" si="35"/>
        <v/>
      </c>
      <c r="BB83" s="186" t="str">
        <f t="shared" si="36"/>
        <v/>
      </c>
      <c r="BC83" s="266"/>
      <c r="BD83" s="266"/>
      <c r="BE83" s="266"/>
      <c r="BF83" s="266"/>
    </row>
    <row r="84" spans="4:58" x14ac:dyDescent="0.2">
      <c r="D84" s="180">
        <f>'Solar prot device - data'!D81</f>
        <v>55</v>
      </c>
      <c r="E84" s="181" t="str">
        <f>("Glazing"&amp;" + "&amp;'Solar prot device - data'!E81)</f>
        <v xml:space="preserve">Glazing + </v>
      </c>
      <c r="F84" s="182"/>
      <c r="G84" s="182"/>
      <c r="H84" s="178" t="str">
        <f>IF('Solar prot device - data'!F81&lt;&gt;"",'Solar prot device - data'!F81,"")</f>
        <v/>
      </c>
      <c r="I84" s="183" t="str">
        <f>IF('Solar prot device - data'!G81&lt;&gt;"",'Solar prot device - data'!G81,"")</f>
        <v/>
      </c>
      <c r="J84" s="268" t="str">
        <f>IF('Solar prot device - data'!H81&lt;&gt;"",'Solar prot device - data'!H81,"")</f>
        <v/>
      </c>
      <c r="K84" s="316" t="str">
        <f>IF('Solar prot device - data'!I81&lt;&gt;"",'Solar prot device - data'!I81,"")</f>
        <v/>
      </c>
      <c r="L84" s="184" t="str">
        <f t="shared" si="37"/>
        <v/>
      </c>
      <c r="M84" s="185" t="str">
        <f t="shared" si="38"/>
        <v/>
      </c>
      <c r="N84" s="185" t="str">
        <f t="shared" si="39"/>
        <v/>
      </c>
      <c r="O84" s="186" t="str">
        <f t="shared" si="40"/>
        <v/>
      </c>
      <c r="P84" s="311" t="str">
        <f t="shared" si="41"/>
        <v/>
      </c>
      <c r="Q84" s="185" t="str">
        <f t="shared" si="2"/>
        <v/>
      </c>
      <c r="R84" s="185" t="str">
        <f t="shared" si="46"/>
        <v/>
      </c>
      <c r="S84" s="214" t="str">
        <f t="shared" si="47"/>
        <v/>
      </c>
      <c r="T84" s="210" t="str">
        <f t="shared" si="48"/>
        <v/>
      </c>
      <c r="U84" s="185" t="str">
        <f t="shared" si="49"/>
        <v/>
      </c>
      <c r="V84" s="185" t="str">
        <f t="shared" si="50"/>
        <v/>
      </c>
      <c r="W84" s="214" t="str">
        <f t="shared" si="51"/>
        <v/>
      </c>
      <c r="Y84" s="184" t="str">
        <f t="shared" si="9"/>
        <v/>
      </c>
      <c r="Z84" s="185" t="str">
        <f t="shared" si="10"/>
        <v/>
      </c>
      <c r="AA84" s="185" t="str">
        <f t="shared" si="11"/>
        <v/>
      </c>
      <c r="AB84" s="186" t="str">
        <f t="shared" si="12"/>
        <v/>
      </c>
      <c r="AC84" s="184" t="str">
        <f t="shared" si="13"/>
        <v/>
      </c>
      <c r="AD84" s="185" t="str">
        <f t="shared" si="14"/>
        <v/>
      </c>
      <c r="AE84" s="185" t="str">
        <f t="shared" si="15"/>
        <v/>
      </c>
      <c r="AF84" s="186" t="str">
        <f t="shared" si="16"/>
        <v/>
      </c>
      <c r="AH84" s="184" t="str">
        <f t="shared" si="17"/>
        <v/>
      </c>
      <c r="AI84" s="185" t="str">
        <f t="shared" si="18"/>
        <v/>
      </c>
      <c r="AJ84" s="266" t="str">
        <f t="shared" si="19"/>
        <v/>
      </c>
      <c r="AK84" s="214" t="str">
        <f t="shared" si="20"/>
        <v/>
      </c>
      <c r="AL84" s="184" t="str">
        <f t="shared" si="21"/>
        <v/>
      </c>
      <c r="AM84" s="185" t="str">
        <f t="shared" si="22"/>
        <v/>
      </c>
      <c r="AN84" s="266" t="str">
        <f t="shared" si="23"/>
        <v/>
      </c>
      <c r="AO84" s="214" t="str">
        <f t="shared" si="24"/>
        <v/>
      </c>
      <c r="AP84" s="266"/>
      <c r="AQ84" s="184" t="str">
        <f t="shared" si="25"/>
        <v/>
      </c>
      <c r="AR84" s="185" t="str">
        <f t="shared" si="26"/>
        <v/>
      </c>
      <c r="AS84" s="185" t="str">
        <f t="shared" si="27"/>
        <v/>
      </c>
      <c r="AT84" s="186" t="str">
        <f t="shared" si="28"/>
        <v/>
      </c>
      <c r="AU84" s="184" t="str">
        <f t="shared" si="29"/>
        <v/>
      </c>
      <c r="AV84" s="185" t="str">
        <f t="shared" si="30"/>
        <v/>
      </c>
      <c r="AW84" s="185" t="str">
        <f t="shared" si="31"/>
        <v/>
      </c>
      <c r="AX84" s="186" t="str">
        <f t="shared" si="32"/>
        <v/>
      </c>
      <c r="AY84" s="184" t="str">
        <f t="shared" si="33"/>
        <v/>
      </c>
      <c r="AZ84" s="185" t="str">
        <f t="shared" si="34"/>
        <v/>
      </c>
      <c r="BA84" s="185" t="str">
        <f t="shared" si="35"/>
        <v/>
      </c>
      <c r="BB84" s="186" t="str">
        <f t="shared" si="36"/>
        <v/>
      </c>
      <c r="BC84" s="266"/>
      <c r="BD84" s="266"/>
      <c r="BE84" s="266"/>
      <c r="BF84" s="266"/>
    </row>
    <row r="85" spans="4:58" x14ac:dyDescent="0.2">
      <c r="D85" s="180">
        <f>'Solar prot device - data'!D82</f>
        <v>56</v>
      </c>
      <c r="E85" s="181" t="str">
        <f>("Glazing"&amp;" + "&amp;'Solar prot device - data'!E82)</f>
        <v xml:space="preserve">Glazing + </v>
      </c>
      <c r="F85" s="182"/>
      <c r="G85" s="182"/>
      <c r="H85" s="178" t="str">
        <f>IF('Solar prot device - data'!F82&lt;&gt;"",'Solar prot device - data'!F82,"")</f>
        <v/>
      </c>
      <c r="I85" s="183" t="str">
        <f>IF('Solar prot device - data'!G82&lt;&gt;"",'Solar prot device - data'!G82,"")</f>
        <v/>
      </c>
      <c r="J85" s="268" t="str">
        <f>IF('Solar prot device - data'!H82&lt;&gt;"",'Solar prot device - data'!H82,"")</f>
        <v/>
      </c>
      <c r="K85" s="316" t="str">
        <f>IF('Solar prot device - data'!I82&lt;&gt;"",'Solar prot device - data'!I82,"")</f>
        <v/>
      </c>
      <c r="L85" s="184" t="str">
        <f t="shared" si="37"/>
        <v/>
      </c>
      <c r="M85" s="185" t="str">
        <f t="shared" si="38"/>
        <v/>
      </c>
      <c r="N85" s="185" t="str">
        <f t="shared" si="39"/>
        <v/>
      </c>
      <c r="O85" s="186" t="str">
        <f t="shared" si="40"/>
        <v/>
      </c>
      <c r="P85" s="311" t="str">
        <f t="shared" si="41"/>
        <v/>
      </c>
      <c r="Q85" s="185" t="str">
        <f t="shared" si="2"/>
        <v/>
      </c>
      <c r="R85" s="185" t="str">
        <f t="shared" si="46"/>
        <v/>
      </c>
      <c r="S85" s="214" t="str">
        <f t="shared" si="47"/>
        <v/>
      </c>
      <c r="T85" s="210" t="str">
        <f t="shared" si="48"/>
        <v/>
      </c>
      <c r="U85" s="185" t="str">
        <f t="shared" si="49"/>
        <v/>
      </c>
      <c r="V85" s="185" t="str">
        <f t="shared" si="50"/>
        <v/>
      </c>
      <c r="W85" s="214" t="str">
        <f t="shared" si="51"/>
        <v/>
      </c>
      <c r="Y85" s="184" t="str">
        <f t="shared" si="9"/>
        <v/>
      </c>
      <c r="Z85" s="185" t="str">
        <f t="shared" si="10"/>
        <v/>
      </c>
      <c r="AA85" s="185" t="str">
        <f t="shared" si="11"/>
        <v/>
      </c>
      <c r="AB85" s="186" t="str">
        <f t="shared" si="12"/>
        <v/>
      </c>
      <c r="AC85" s="184" t="str">
        <f t="shared" si="13"/>
        <v/>
      </c>
      <c r="AD85" s="185" t="str">
        <f t="shared" si="14"/>
        <v/>
      </c>
      <c r="AE85" s="185" t="str">
        <f t="shared" si="15"/>
        <v/>
      </c>
      <c r="AF85" s="186" t="str">
        <f t="shared" si="16"/>
        <v/>
      </c>
      <c r="AH85" s="184" t="str">
        <f t="shared" si="17"/>
        <v/>
      </c>
      <c r="AI85" s="185" t="str">
        <f t="shared" si="18"/>
        <v/>
      </c>
      <c r="AJ85" s="266" t="str">
        <f t="shared" si="19"/>
        <v/>
      </c>
      <c r="AK85" s="214" t="str">
        <f t="shared" si="20"/>
        <v/>
      </c>
      <c r="AL85" s="184" t="str">
        <f t="shared" si="21"/>
        <v/>
      </c>
      <c r="AM85" s="185" t="str">
        <f t="shared" si="22"/>
        <v/>
      </c>
      <c r="AN85" s="266" t="str">
        <f t="shared" si="23"/>
        <v/>
      </c>
      <c r="AO85" s="214" t="str">
        <f t="shared" si="24"/>
        <v/>
      </c>
      <c r="AP85" s="266"/>
      <c r="AQ85" s="184" t="str">
        <f t="shared" si="25"/>
        <v/>
      </c>
      <c r="AR85" s="185" t="str">
        <f t="shared" si="26"/>
        <v/>
      </c>
      <c r="AS85" s="185" t="str">
        <f t="shared" si="27"/>
        <v/>
      </c>
      <c r="AT85" s="186" t="str">
        <f t="shared" si="28"/>
        <v/>
      </c>
      <c r="AU85" s="184" t="str">
        <f t="shared" si="29"/>
        <v/>
      </c>
      <c r="AV85" s="185" t="str">
        <f t="shared" si="30"/>
        <v/>
      </c>
      <c r="AW85" s="185" t="str">
        <f t="shared" si="31"/>
        <v/>
      </c>
      <c r="AX85" s="186" t="str">
        <f t="shared" si="32"/>
        <v/>
      </c>
      <c r="AY85" s="184" t="str">
        <f t="shared" si="33"/>
        <v/>
      </c>
      <c r="AZ85" s="185" t="str">
        <f t="shared" si="34"/>
        <v/>
      </c>
      <c r="BA85" s="185" t="str">
        <f t="shared" si="35"/>
        <v/>
      </c>
      <c r="BB85" s="186" t="str">
        <f t="shared" si="36"/>
        <v/>
      </c>
      <c r="BC85" s="266"/>
      <c r="BD85" s="266"/>
      <c r="BE85" s="266"/>
      <c r="BF85" s="266"/>
    </row>
    <row r="86" spans="4:58" x14ac:dyDescent="0.2">
      <c r="D86" s="180">
        <f>'Solar prot device - data'!D83</f>
        <v>57</v>
      </c>
      <c r="E86" s="181" t="str">
        <f>("Glazing"&amp;" + "&amp;'Solar prot device - data'!E83)</f>
        <v xml:space="preserve">Glazing + </v>
      </c>
      <c r="F86" s="182"/>
      <c r="G86" s="182"/>
      <c r="H86" s="178" t="str">
        <f>IF('Solar prot device - data'!F83&lt;&gt;"",'Solar prot device - data'!F83,"")</f>
        <v/>
      </c>
      <c r="I86" s="183" t="str">
        <f>IF('Solar prot device - data'!G83&lt;&gt;"",'Solar prot device - data'!G83,"")</f>
        <v/>
      </c>
      <c r="J86" s="268" t="str">
        <f>IF('Solar prot device - data'!H83&lt;&gt;"",'Solar prot device - data'!H83,"")</f>
        <v/>
      </c>
      <c r="K86" s="316" t="str">
        <f>IF('Solar prot device - data'!I83&lt;&gt;"",'Solar prot device - data'!I83,"")</f>
        <v/>
      </c>
      <c r="L86" s="184" t="str">
        <f t="shared" si="37"/>
        <v/>
      </c>
      <c r="M86" s="185" t="str">
        <f t="shared" si="38"/>
        <v/>
      </c>
      <c r="N86" s="185" t="str">
        <f t="shared" si="39"/>
        <v/>
      </c>
      <c r="O86" s="186" t="str">
        <f t="shared" si="40"/>
        <v/>
      </c>
      <c r="P86" s="311" t="str">
        <f t="shared" si="41"/>
        <v/>
      </c>
      <c r="Q86" s="185" t="str">
        <f t="shared" si="2"/>
        <v/>
      </c>
      <c r="R86" s="185" t="str">
        <f t="shared" si="46"/>
        <v/>
      </c>
      <c r="S86" s="214" t="str">
        <f t="shared" si="47"/>
        <v/>
      </c>
      <c r="T86" s="210" t="str">
        <f t="shared" si="48"/>
        <v/>
      </c>
      <c r="U86" s="185" t="str">
        <f t="shared" si="49"/>
        <v/>
      </c>
      <c r="V86" s="185" t="str">
        <f t="shared" si="50"/>
        <v/>
      </c>
      <c r="W86" s="214" t="str">
        <f t="shared" si="51"/>
        <v/>
      </c>
      <c r="Y86" s="184" t="str">
        <f t="shared" si="9"/>
        <v/>
      </c>
      <c r="Z86" s="185" t="str">
        <f t="shared" si="10"/>
        <v/>
      </c>
      <c r="AA86" s="185" t="str">
        <f t="shared" si="11"/>
        <v/>
      </c>
      <c r="AB86" s="186" t="str">
        <f t="shared" si="12"/>
        <v/>
      </c>
      <c r="AC86" s="184" t="str">
        <f t="shared" si="13"/>
        <v/>
      </c>
      <c r="AD86" s="185" t="str">
        <f t="shared" si="14"/>
        <v/>
      </c>
      <c r="AE86" s="185" t="str">
        <f t="shared" si="15"/>
        <v/>
      </c>
      <c r="AF86" s="186" t="str">
        <f t="shared" si="16"/>
        <v/>
      </c>
      <c r="AH86" s="184" t="str">
        <f t="shared" si="17"/>
        <v/>
      </c>
      <c r="AI86" s="185" t="str">
        <f t="shared" si="18"/>
        <v/>
      </c>
      <c r="AJ86" s="266" t="str">
        <f t="shared" si="19"/>
        <v/>
      </c>
      <c r="AK86" s="214" t="str">
        <f t="shared" si="20"/>
        <v/>
      </c>
      <c r="AL86" s="184" t="str">
        <f t="shared" si="21"/>
        <v/>
      </c>
      <c r="AM86" s="185" t="str">
        <f t="shared" si="22"/>
        <v/>
      </c>
      <c r="AN86" s="266" t="str">
        <f t="shared" si="23"/>
        <v/>
      </c>
      <c r="AO86" s="214" t="str">
        <f t="shared" si="24"/>
        <v/>
      </c>
      <c r="AP86" s="266"/>
      <c r="AQ86" s="184" t="str">
        <f t="shared" si="25"/>
        <v/>
      </c>
      <c r="AR86" s="185" t="str">
        <f t="shared" si="26"/>
        <v/>
      </c>
      <c r="AS86" s="185" t="str">
        <f t="shared" si="27"/>
        <v/>
      </c>
      <c r="AT86" s="186" t="str">
        <f t="shared" si="28"/>
        <v/>
      </c>
      <c r="AU86" s="184" t="str">
        <f t="shared" si="29"/>
        <v/>
      </c>
      <c r="AV86" s="185" t="str">
        <f t="shared" si="30"/>
        <v/>
      </c>
      <c r="AW86" s="185" t="str">
        <f t="shared" si="31"/>
        <v/>
      </c>
      <c r="AX86" s="186" t="str">
        <f t="shared" si="32"/>
        <v/>
      </c>
      <c r="AY86" s="184" t="str">
        <f t="shared" si="33"/>
        <v/>
      </c>
      <c r="AZ86" s="185" t="str">
        <f t="shared" si="34"/>
        <v/>
      </c>
      <c r="BA86" s="185" t="str">
        <f t="shared" si="35"/>
        <v/>
      </c>
      <c r="BB86" s="186" t="str">
        <f t="shared" si="36"/>
        <v/>
      </c>
      <c r="BC86" s="266"/>
      <c r="BD86" s="266"/>
      <c r="BE86" s="266"/>
      <c r="BF86" s="266"/>
    </row>
    <row r="87" spans="4:58" x14ac:dyDescent="0.2">
      <c r="D87" s="180">
        <f>'Solar prot device - data'!D84</f>
        <v>58</v>
      </c>
      <c r="E87" s="181" t="str">
        <f>("Glazing"&amp;" + "&amp;'Solar prot device - data'!E84)</f>
        <v xml:space="preserve">Glazing + </v>
      </c>
      <c r="F87" s="182"/>
      <c r="G87" s="182"/>
      <c r="H87" s="178" t="str">
        <f>IF('Solar prot device - data'!F84&lt;&gt;"",'Solar prot device - data'!F84,"")</f>
        <v/>
      </c>
      <c r="I87" s="183" t="str">
        <f>IF('Solar prot device - data'!G84&lt;&gt;"",'Solar prot device - data'!G84,"")</f>
        <v/>
      </c>
      <c r="J87" s="268" t="str">
        <f>IF('Solar prot device - data'!H84&lt;&gt;"",'Solar prot device - data'!H84,"")</f>
        <v/>
      </c>
      <c r="K87" s="316" t="str">
        <f>IF('Solar prot device - data'!I84&lt;&gt;"",'Solar prot device - data'!I84,"")</f>
        <v/>
      </c>
      <c r="L87" s="184" t="str">
        <f t="shared" si="37"/>
        <v/>
      </c>
      <c r="M87" s="185" t="str">
        <f t="shared" si="38"/>
        <v/>
      </c>
      <c r="N87" s="185" t="str">
        <f t="shared" si="39"/>
        <v/>
      </c>
      <c r="O87" s="186" t="str">
        <f t="shared" si="40"/>
        <v/>
      </c>
      <c r="P87" s="311" t="str">
        <f t="shared" si="41"/>
        <v/>
      </c>
      <c r="Q87" s="185" t="str">
        <f t="shared" si="2"/>
        <v/>
      </c>
      <c r="R87" s="185" t="str">
        <f t="shared" si="46"/>
        <v/>
      </c>
      <c r="S87" s="214" t="str">
        <f t="shared" si="47"/>
        <v/>
      </c>
      <c r="T87" s="210" t="str">
        <f t="shared" si="48"/>
        <v/>
      </c>
      <c r="U87" s="185" t="str">
        <f t="shared" si="49"/>
        <v/>
      </c>
      <c r="V87" s="185" t="str">
        <f t="shared" si="50"/>
        <v/>
      </c>
      <c r="W87" s="214" t="str">
        <f t="shared" si="51"/>
        <v/>
      </c>
      <c r="Y87" s="184" t="str">
        <f t="shared" si="9"/>
        <v/>
      </c>
      <c r="Z87" s="185" t="str">
        <f t="shared" si="10"/>
        <v/>
      </c>
      <c r="AA87" s="185" t="str">
        <f t="shared" si="11"/>
        <v/>
      </c>
      <c r="AB87" s="186" t="str">
        <f t="shared" si="12"/>
        <v/>
      </c>
      <c r="AC87" s="184" t="str">
        <f t="shared" si="13"/>
        <v/>
      </c>
      <c r="AD87" s="185" t="str">
        <f t="shared" si="14"/>
        <v/>
      </c>
      <c r="AE87" s="185" t="str">
        <f t="shared" si="15"/>
        <v/>
      </c>
      <c r="AF87" s="186" t="str">
        <f t="shared" si="16"/>
        <v/>
      </c>
      <c r="AH87" s="184" t="str">
        <f t="shared" si="17"/>
        <v/>
      </c>
      <c r="AI87" s="185" t="str">
        <f t="shared" si="18"/>
        <v/>
      </c>
      <c r="AJ87" s="266" t="str">
        <f t="shared" si="19"/>
        <v/>
      </c>
      <c r="AK87" s="214" t="str">
        <f t="shared" si="20"/>
        <v/>
      </c>
      <c r="AL87" s="184" t="str">
        <f t="shared" si="21"/>
        <v/>
      </c>
      <c r="AM87" s="185" t="str">
        <f t="shared" si="22"/>
        <v/>
      </c>
      <c r="AN87" s="266" t="str">
        <f t="shared" si="23"/>
        <v/>
      </c>
      <c r="AO87" s="214" t="str">
        <f t="shared" si="24"/>
        <v/>
      </c>
      <c r="AP87" s="266"/>
      <c r="AQ87" s="184" t="str">
        <f t="shared" si="25"/>
        <v/>
      </c>
      <c r="AR87" s="185" t="str">
        <f t="shared" si="26"/>
        <v/>
      </c>
      <c r="AS87" s="185" t="str">
        <f t="shared" si="27"/>
        <v/>
      </c>
      <c r="AT87" s="186" t="str">
        <f t="shared" si="28"/>
        <v/>
      </c>
      <c r="AU87" s="184" t="str">
        <f t="shared" si="29"/>
        <v/>
      </c>
      <c r="AV87" s="185" t="str">
        <f t="shared" si="30"/>
        <v/>
      </c>
      <c r="AW87" s="185" t="str">
        <f t="shared" si="31"/>
        <v/>
      </c>
      <c r="AX87" s="186" t="str">
        <f t="shared" si="32"/>
        <v/>
      </c>
      <c r="AY87" s="184" t="str">
        <f t="shared" si="33"/>
        <v/>
      </c>
      <c r="AZ87" s="185" t="str">
        <f t="shared" si="34"/>
        <v/>
      </c>
      <c r="BA87" s="185" t="str">
        <f t="shared" si="35"/>
        <v/>
      </c>
      <c r="BB87" s="186" t="str">
        <f t="shared" si="36"/>
        <v/>
      </c>
      <c r="BC87" s="266"/>
      <c r="BD87" s="266"/>
      <c r="BE87" s="266"/>
      <c r="BF87" s="266"/>
    </row>
    <row r="88" spans="4:58" x14ac:dyDescent="0.2">
      <c r="D88" s="180">
        <f>'Solar prot device - data'!D85</f>
        <v>59</v>
      </c>
      <c r="E88" s="181" t="str">
        <f>("Glazing"&amp;" + "&amp;'Solar prot device - data'!E85)</f>
        <v xml:space="preserve">Glazing + </v>
      </c>
      <c r="F88" s="182"/>
      <c r="G88" s="182"/>
      <c r="H88" s="178" t="str">
        <f>IF('Solar prot device - data'!F85&lt;&gt;"",'Solar prot device - data'!F85,"")</f>
        <v/>
      </c>
      <c r="I88" s="183" t="str">
        <f>IF('Solar prot device - data'!G85&lt;&gt;"",'Solar prot device - data'!G85,"")</f>
        <v/>
      </c>
      <c r="J88" s="268" t="str">
        <f>IF('Solar prot device - data'!H85&lt;&gt;"",'Solar prot device - data'!H85,"")</f>
        <v/>
      </c>
      <c r="K88" s="316" t="str">
        <f>IF('Solar prot device - data'!I85&lt;&gt;"",'Solar prot device - data'!I85,"")</f>
        <v/>
      </c>
      <c r="L88" s="184" t="str">
        <f t="shared" si="37"/>
        <v/>
      </c>
      <c r="M88" s="185" t="str">
        <f t="shared" si="38"/>
        <v/>
      </c>
      <c r="N88" s="185" t="str">
        <f t="shared" si="39"/>
        <v/>
      </c>
      <c r="O88" s="186" t="str">
        <f t="shared" si="40"/>
        <v/>
      </c>
      <c r="P88" s="311" t="str">
        <f t="shared" si="41"/>
        <v/>
      </c>
      <c r="Q88" s="185" t="str">
        <f t="shared" si="2"/>
        <v/>
      </c>
      <c r="R88" s="185" t="str">
        <f t="shared" si="46"/>
        <v/>
      </c>
      <c r="S88" s="214" t="str">
        <f t="shared" si="47"/>
        <v/>
      </c>
      <c r="T88" s="210" t="str">
        <f t="shared" si="48"/>
        <v/>
      </c>
      <c r="U88" s="185" t="str">
        <f t="shared" si="49"/>
        <v/>
      </c>
      <c r="V88" s="185" t="str">
        <f t="shared" si="50"/>
        <v/>
      </c>
      <c r="W88" s="214" t="str">
        <f t="shared" si="51"/>
        <v/>
      </c>
      <c r="Y88" s="184" t="str">
        <f t="shared" si="9"/>
        <v/>
      </c>
      <c r="Z88" s="185" t="str">
        <f t="shared" si="10"/>
        <v/>
      </c>
      <c r="AA88" s="185" t="str">
        <f t="shared" si="11"/>
        <v/>
      </c>
      <c r="AB88" s="186" t="str">
        <f t="shared" si="12"/>
        <v/>
      </c>
      <c r="AC88" s="184" t="str">
        <f t="shared" si="13"/>
        <v/>
      </c>
      <c r="AD88" s="185" t="str">
        <f t="shared" si="14"/>
        <v/>
      </c>
      <c r="AE88" s="185" t="str">
        <f t="shared" si="15"/>
        <v/>
      </c>
      <c r="AF88" s="186" t="str">
        <f t="shared" si="16"/>
        <v/>
      </c>
      <c r="AH88" s="184" t="str">
        <f t="shared" si="17"/>
        <v/>
      </c>
      <c r="AI88" s="185" t="str">
        <f t="shared" si="18"/>
        <v/>
      </c>
      <c r="AJ88" s="266" t="str">
        <f t="shared" si="19"/>
        <v/>
      </c>
      <c r="AK88" s="214" t="str">
        <f t="shared" si="20"/>
        <v/>
      </c>
      <c r="AL88" s="184" t="str">
        <f t="shared" si="21"/>
        <v/>
      </c>
      <c r="AM88" s="185" t="str">
        <f t="shared" si="22"/>
        <v/>
      </c>
      <c r="AN88" s="266" t="str">
        <f t="shared" si="23"/>
        <v/>
      </c>
      <c r="AO88" s="214" t="str">
        <f t="shared" si="24"/>
        <v/>
      </c>
      <c r="AP88" s="266"/>
      <c r="AQ88" s="184" t="str">
        <f t="shared" si="25"/>
        <v/>
      </c>
      <c r="AR88" s="185" t="str">
        <f t="shared" si="26"/>
        <v/>
      </c>
      <c r="AS88" s="185" t="str">
        <f t="shared" si="27"/>
        <v/>
      </c>
      <c r="AT88" s="186" t="str">
        <f t="shared" si="28"/>
        <v/>
      </c>
      <c r="AU88" s="184" t="str">
        <f t="shared" si="29"/>
        <v/>
      </c>
      <c r="AV88" s="185" t="str">
        <f t="shared" si="30"/>
        <v/>
      </c>
      <c r="AW88" s="185" t="str">
        <f t="shared" si="31"/>
        <v/>
      </c>
      <c r="AX88" s="186" t="str">
        <f t="shared" si="32"/>
        <v/>
      </c>
      <c r="AY88" s="184" t="str">
        <f t="shared" si="33"/>
        <v/>
      </c>
      <c r="AZ88" s="185" t="str">
        <f t="shared" si="34"/>
        <v/>
      </c>
      <c r="BA88" s="185" t="str">
        <f t="shared" si="35"/>
        <v/>
      </c>
      <c r="BB88" s="186" t="str">
        <f t="shared" si="36"/>
        <v/>
      </c>
      <c r="BC88" s="266"/>
      <c r="BD88" s="266"/>
      <c r="BE88" s="266"/>
      <c r="BF88" s="266"/>
    </row>
    <row r="89" spans="4:58" x14ac:dyDescent="0.2">
      <c r="D89" s="180">
        <f>'Solar prot device - data'!D86</f>
        <v>60</v>
      </c>
      <c r="E89" s="181" t="str">
        <f>("Glazing"&amp;" + "&amp;'Solar prot device - data'!E86)</f>
        <v xml:space="preserve">Glazing + </v>
      </c>
      <c r="F89" s="182"/>
      <c r="G89" s="182"/>
      <c r="H89" s="178" t="str">
        <f>IF('Solar prot device - data'!F86&lt;&gt;"",'Solar prot device - data'!F86,"")</f>
        <v/>
      </c>
      <c r="I89" s="183" t="str">
        <f>IF('Solar prot device - data'!G86&lt;&gt;"",'Solar prot device - data'!G86,"")</f>
        <v/>
      </c>
      <c r="J89" s="268" t="str">
        <f>IF('Solar prot device - data'!H86&lt;&gt;"",'Solar prot device - data'!H86,"")</f>
        <v/>
      </c>
      <c r="K89" s="316" t="str">
        <f>IF('Solar prot device - data'!I86&lt;&gt;"",'Solar prot device - data'!I86,"")</f>
        <v/>
      </c>
      <c r="L89" s="184" t="str">
        <f t="shared" si="37"/>
        <v/>
      </c>
      <c r="M89" s="185" t="str">
        <f t="shared" si="38"/>
        <v/>
      </c>
      <c r="N89" s="185" t="str">
        <f t="shared" si="39"/>
        <v/>
      </c>
      <c r="O89" s="186" t="str">
        <f t="shared" si="40"/>
        <v/>
      </c>
      <c r="P89" s="311" t="str">
        <f t="shared" si="41"/>
        <v/>
      </c>
      <c r="Q89" s="185" t="str">
        <f t="shared" si="2"/>
        <v/>
      </c>
      <c r="R89" s="185" t="str">
        <f t="shared" si="46"/>
        <v/>
      </c>
      <c r="S89" s="214" t="str">
        <f t="shared" si="47"/>
        <v/>
      </c>
      <c r="T89" s="210" t="str">
        <f t="shared" si="48"/>
        <v/>
      </c>
      <c r="U89" s="185" t="str">
        <f t="shared" si="49"/>
        <v/>
      </c>
      <c r="V89" s="185" t="str">
        <f t="shared" si="50"/>
        <v/>
      </c>
      <c r="W89" s="214" t="str">
        <f t="shared" si="51"/>
        <v/>
      </c>
      <c r="Y89" s="184" t="str">
        <f t="shared" si="9"/>
        <v/>
      </c>
      <c r="Z89" s="185" t="str">
        <f t="shared" si="10"/>
        <v/>
      </c>
      <c r="AA89" s="185" t="str">
        <f t="shared" si="11"/>
        <v/>
      </c>
      <c r="AB89" s="186" t="str">
        <f t="shared" si="12"/>
        <v/>
      </c>
      <c r="AC89" s="184" t="str">
        <f t="shared" si="13"/>
        <v/>
      </c>
      <c r="AD89" s="185" t="str">
        <f t="shared" si="14"/>
        <v/>
      </c>
      <c r="AE89" s="185" t="str">
        <f t="shared" si="15"/>
        <v/>
      </c>
      <c r="AF89" s="186" t="str">
        <f t="shared" si="16"/>
        <v/>
      </c>
      <c r="AH89" s="184" t="str">
        <f t="shared" si="17"/>
        <v/>
      </c>
      <c r="AI89" s="185" t="str">
        <f t="shared" si="18"/>
        <v/>
      </c>
      <c r="AJ89" s="266" t="str">
        <f t="shared" si="19"/>
        <v/>
      </c>
      <c r="AK89" s="214" t="str">
        <f t="shared" si="20"/>
        <v/>
      </c>
      <c r="AL89" s="184" t="str">
        <f t="shared" si="21"/>
        <v/>
      </c>
      <c r="AM89" s="185" t="str">
        <f t="shared" si="22"/>
        <v/>
      </c>
      <c r="AN89" s="266" t="str">
        <f t="shared" si="23"/>
        <v/>
      </c>
      <c r="AO89" s="214" t="str">
        <f t="shared" si="24"/>
        <v/>
      </c>
      <c r="AP89" s="266"/>
      <c r="AQ89" s="184" t="str">
        <f t="shared" si="25"/>
        <v/>
      </c>
      <c r="AR89" s="185" t="str">
        <f t="shared" si="26"/>
        <v/>
      </c>
      <c r="AS89" s="185" t="str">
        <f t="shared" si="27"/>
        <v/>
      </c>
      <c r="AT89" s="186" t="str">
        <f t="shared" si="28"/>
        <v/>
      </c>
      <c r="AU89" s="184" t="str">
        <f t="shared" si="29"/>
        <v/>
      </c>
      <c r="AV89" s="185" t="str">
        <f t="shared" si="30"/>
        <v/>
      </c>
      <c r="AW89" s="185" t="str">
        <f t="shared" si="31"/>
        <v/>
      </c>
      <c r="AX89" s="186" t="str">
        <f t="shared" si="32"/>
        <v/>
      </c>
      <c r="AY89" s="184" t="str">
        <f t="shared" si="33"/>
        <v/>
      </c>
      <c r="AZ89" s="185" t="str">
        <f t="shared" si="34"/>
        <v/>
      </c>
      <c r="BA89" s="185" t="str">
        <f t="shared" si="35"/>
        <v/>
      </c>
      <c r="BB89" s="186" t="str">
        <f t="shared" si="36"/>
        <v/>
      </c>
      <c r="BC89" s="266"/>
      <c r="BD89" s="266"/>
      <c r="BE89" s="266"/>
      <c r="BF89" s="266"/>
    </row>
    <row r="90" spans="4:58" x14ac:dyDescent="0.2">
      <c r="D90" s="180">
        <f>'Solar prot device - data'!D87</f>
        <v>61</v>
      </c>
      <c r="E90" s="181" t="str">
        <f>("Glazing"&amp;" + "&amp;'Solar prot device - data'!E87)</f>
        <v xml:space="preserve">Glazing + </v>
      </c>
      <c r="F90" s="182"/>
      <c r="G90" s="182"/>
      <c r="H90" s="178" t="str">
        <f>IF('Solar prot device - data'!F87&lt;&gt;"",'Solar prot device - data'!F87,"")</f>
        <v/>
      </c>
      <c r="I90" s="183" t="str">
        <f>IF('Solar prot device - data'!G87&lt;&gt;"",'Solar prot device - data'!G87,"")</f>
        <v/>
      </c>
      <c r="J90" s="268" t="str">
        <f>IF('Solar prot device - data'!H87&lt;&gt;"",'Solar prot device - data'!H87,"")</f>
        <v/>
      </c>
      <c r="K90" s="316" t="str">
        <f>IF('Solar prot device - data'!I87&lt;&gt;"",'Solar prot device - data'!I87,"")</f>
        <v/>
      </c>
      <c r="L90" s="184" t="str">
        <f t="shared" si="37"/>
        <v/>
      </c>
      <c r="M90" s="185" t="str">
        <f t="shared" si="38"/>
        <v/>
      </c>
      <c r="N90" s="185" t="str">
        <f t="shared" si="39"/>
        <v/>
      </c>
      <c r="O90" s="186" t="str">
        <f t="shared" si="40"/>
        <v/>
      </c>
      <c r="P90" s="311" t="str">
        <f t="shared" si="41"/>
        <v/>
      </c>
      <c r="Q90" s="185" t="str">
        <f t="shared" si="2"/>
        <v/>
      </c>
      <c r="R90" s="185" t="str">
        <f t="shared" si="46"/>
        <v/>
      </c>
      <c r="S90" s="214" t="str">
        <f t="shared" si="47"/>
        <v/>
      </c>
      <c r="T90" s="210" t="str">
        <f t="shared" si="48"/>
        <v/>
      </c>
      <c r="U90" s="185" t="str">
        <f t="shared" si="49"/>
        <v/>
      </c>
      <c r="V90" s="185" t="str">
        <f t="shared" si="50"/>
        <v/>
      </c>
      <c r="W90" s="214" t="str">
        <f t="shared" si="51"/>
        <v/>
      </c>
      <c r="Y90" s="184" t="str">
        <f t="shared" si="9"/>
        <v/>
      </c>
      <c r="Z90" s="185" t="str">
        <f t="shared" si="10"/>
        <v/>
      </c>
      <c r="AA90" s="185" t="str">
        <f t="shared" si="11"/>
        <v/>
      </c>
      <c r="AB90" s="186" t="str">
        <f t="shared" si="12"/>
        <v/>
      </c>
      <c r="AC90" s="184" t="str">
        <f t="shared" si="13"/>
        <v/>
      </c>
      <c r="AD90" s="185" t="str">
        <f t="shared" si="14"/>
        <v/>
      </c>
      <c r="AE90" s="185" t="str">
        <f t="shared" si="15"/>
        <v/>
      </c>
      <c r="AF90" s="186" t="str">
        <f t="shared" si="16"/>
        <v/>
      </c>
      <c r="AH90" s="184" t="str">
        <f t="shared" si="17"/>
        <v/>
      </c>
      <c r="AI90" s="185" t="str">
        <f t="shared" si="18"/>
        <v/>
      </c>
      <c r="AJ90" s="266" t="str">
        <f t="shared" si="19"/>
        <v/>
      </c>
      <c r="AK90" s="214" t="str">
        <f t="shared" si="20"/>
        <v/>
      </c>
      <c r="AL90" s="184" t="str">
        <f t="shared" si="21"/>
        <v/>
      </c>
      <c r="AM90" s="185" t="str">
        <f t="shared" si="22"/>
        <v/>
      </c>
      <c r="AN90" s="266" t="str">
        <f t="shared" si="23"/>
        <v/>
      </c>
      <c r="AO90" s="214" t="str">
        <f t="shared" si="24"/>
        <v/>
      </c>
      <c r="AP90" s="266"/>
      <c r="AQ90" s="184" t="str">
        <f t="shared" si="25"/>
        <v/>
      </c>
      <c r="AR90" s="185" t="str">
        <f t="shared" si="26"/>
        <v/>
      </c>
      <c r="AS90" s="185" t="str">
        <f t="shared" si="27"/>
        <v/>
      </c>
      <c r="AT90" s="186" t="str">
        <f t="shared" si="28"/>
        <v/>
      </c>
      <c r="AU90" s="184" t="str">
        <f t="shared" si="29"/>
        <v/>
      </c>
      <c r="AV90" s="185" t="str">
        <f t="shared" si="30"/>
        <v/>
      </c>
      <c r="AW90" s="185" t="str">
        <f t="shared" si="31"/>
        <v/>
      </c>
      <c r="AX90" s="186" t="str">
        <f t="shared" si="32"/>
        <v/>
      </c>
      <c r="AY90" s="184" t="str">
        <f t="shared" si="33"/>
        <v/>
      </c>
      <c r="AZ90" s="185" t="str">
        <f t="shared" si="34"/>
        <v/>
      </c>
      <c r="BA90" s="185" t="str">
        <f t="shared" si="35"/>
        <v/>
      </c>
      <c r="BB90" s="186" t="str">
        <f t="shared" si="36"/>
        <v/>
      </c>
      <c r="BC90" s="266"/>
      <c r="BD90" s="266"/>
      <c r="BE90" s="266"/>
      <c r="BF90" s="266"/>
    </row>
    <row r="91" spans="4:58" x14ac:dyDescent="0.2">
      <c r="D91" s="180">
        <f>'Solar prot device - data'!D88</f>
        <v>62</v>
      </c>
      <c r="E91" s="181" t="str">
        <f>("Glazing"&amp;" + "&amp;'Solar prot device - data'!E88)</f>
        <v xml:space="preserve">Glazing + </v>
      </c>
      <c r="F91" s="182"/>
      <c r="G91" s="182"/>
      <c r="H91" s="178" t="str">
        <f>IF('Solar prot device - data'!F88&lt;&gt;"",'Solar prot device - data'!F88,"")</f>
        <v/>
      </c>
      <c r="I91" s="183" t="str">
        <f>IF('Solar prot device - data'!G88&lt;&gt;"",'Solar prot device - data'!G88,"")</f>
        <v/>
      </c>
      <c r="J91" s="268" t="str">
        <f>IF('Solar prot device - data'!H88&lt;&gt;"",'Solar prot device - data'!H88,"")</f>
        <v/>
      </c>
      <c r="K91" s="316" t="str">
        <f>IF('Solar prot device - data'!I88&lt;&gt;"",'Solar prot device - data'!I88,"")</f>
        <v/>
      </c>
      <c r="L91" s="184" t="str">
        <f t="shared" si="37"/>
        <v/>
      </c>
      <c r="M91" s="185" t="str">
        <f t="shared" si="38"/>
        <v/>
      </c>
      <c r="N91" s="185" t="str">
        <f t="shared" si="39"/>
        <v/>
      </c>
      <c r="O91" s="186" t="str">
        <f t="shared" si="40"/>
        <v/>
      </c>
      <c r="P91" s="311" t="str">
        <f t="shared" si="41"/>
        <v/>
      </c>
      <c r="Q91" s="185" t="str">
        <f t="shared" si="2"/>
        <v/>
      </c>
      <c r="R91" s="185" t="str">
        <f t="shared" si="46"/>
        <v/>
      </c>
      <c r="S91" s="214" t="str">
        <f t="shared" si="47"/>
        <v/>
      </c>
      <c r="T91" s="210" t="str">
        <f t="shared" si="48"/>
        <v/>
      </c>
      <c r="U91" s="185" t="str">
        <f t="shared" si="49"/>
        <v/>
      </c>
      <c r="V91" s="185" t="str">
        <f t="shared" si="50"/>
        <v/>
      </c>
      <c r="W91" s="214" t="str">
        <f t="shared" si="51"/>
        <v/>
      </c>
      <c r="Y91" s="184" t="str">
        <f t="shared" si="9"/>
        <v/>
      </c>
      <c r="Z91" s="185" t="str">
        <f t="shared" si="10"/>
        <v/>
      </c>
      <c r="AA91" s="185" t="str">
        <f t="shared" si="11"/>
        <v/>
      </c>
      <c r="AB91" s="186" t="str">
        <f t="shared" si="12"/>
        <v/>
      </c>
      <c r="AC91" s="184" t="str">
        <f t="shared" si="13"/>
        <v/>
      </c>
      <c r="AD91" s="185" t="str">
        <f t="shared" si="14"/>
        <v/>
      </c>
      <c r="AE91" s="185" t="str">
        <f t="shared" si="15"/>
        <v/>
      </c>
      <c r="AF91" s="186" t="str">
        <f t="shared" si="16"/>
        <v/>
      </c>
      <c r="AH91" s="184" t="str">
        <f t="shared" si="17"/>
        <v/>
      </c>
      <c r="AI91" s="185" t="str">
        <f t="shared" si="18"/>
        <v/>
      </c>
      <c r="AJ91" s="266" t="str">
        <f t="shared" si="19"/>
        <v/>
      </c>
      <c r="AK91" s="214" t="str">
        <f t="shared" si="20"/>
        <v/>
      </c>
      <c r="AL91" s="184" t="str">
        <f t="shared" si="21"/>
        <v/>
      </c>
      <c r="AM91" s="185" t="str">
        <f t="shared" si="22"/>
        <v/>
      </c>
      <c r="AN91" s="266" t="str">
        <f t="shared" si="23"/>
        <v/>
      </c>
      <c r="AO91" s="214" t="str">
        <f t="shared" si="24"/>
        <v/>
      </c>
      <c r="AP91" s="266"/>
      <c r="AQ91" s="184" t="str">
        <f t="shared" si="25"/>
        <v/>
      </c>
      <c r="AR91" s="185" t="str">
        <f t="shared" si="26"/>
        <v/>
      </c>
      <c r="AS91" s="185" t="str">
        <f t="shared" si="27"/>
        <v/>
      </c>
      <c r="AT91" s="186" t="str">
        <f t="shared" si="28"/>
        <v/>
      </c>
      <c r="AU91" s="184" t="str">
        <f t="shared" si="29"/>
        <v/>
      </c>
      <c r="AV91" s="185" t="str">
        <f t="shared" si="30"/>
        <v/>
      </c>
      <c r="AW91" s="185" t="str">
        <f t="shared" si="31"/>
        <v/>
      </c>
      <c r="AX91" s="186" t="str">
        <f t="shared" si="32"/>
        <v/>
      </c>
      <c r="AY91" s="184" t="str">
        <f t="shared" si="33"/>
        <v/>
      </c>
      <c r="AZ91" s="185" t="str">
        <f t="shared" si="34"/>
        <v/>
      </c>
      <c r="BA91" s="185" t="str">
        <f t="shared" si="35"/>
        <v/>
      </c>
      <c r="BB91" s="186" t="str">
        <f t="shared" si="36"/>
        <v/>
      </c>
      <c r="BC91" s="266"/>
      <c r="BD91" s="266"/>
      <c r="BE91" s="266"/>
      <c r="BF91" s="266"/>
    </row>
    <row r="92" spans="4:58" x14ac:dyDescent="0.2">
      <c r="D92" s="180">
        <f>'Solar prot device - data'!D89</f>
        <v>63</v>
      </c>
      <c r="E92" s="181" t="str">
        <f>("Glazing"&amp;" + "&amp;'Solar prot device - data'!E89)</f>
        <v xml:space="preserve">Glazing + </v>
      </c>
      <c r="F92" s="182"/>
      <c r="G92" s="182"/>
      <c r="H92" s="178" t="str">
        <f>IF('Solar prot device - data'!F89&lt;&gt;"",'Solar prot device - data'!F89,"")</f>
        <v/>
      </c>
      <c r="I92" s="183" t="str">
        <f>IF('Solar prot device - data'!G89&lt;&gt;"",'Solar prot device - data'!G89,"")</f>
        <v/>
      </c>
      <c r="J92" s="268" t="str">
        <f>IF('Solar prot device - data'!H89&lt;&gt;"",'Solar prot device - data'!H89,"")</f>
        <v/>
      </c>
      <c r="K92" s="316" t="str">
        <f>IF('Solar prot device - data'!I89&lt;&gt;"",'Solar prot device - data'!I89,"")</f>
        <v/>
      </c>
      <c r="L92" s="184" t="str">
        <f t="shared" si="37"/>
        <v/>
      </c>
      <c r="M92" s="185" t="str">
        <f t="shared" si="38"/>
        <v/>
      </c>
      <c r="N92" s="185" t="str">
        <f t="shared" si="39"/>
        <v/>
      </c>
      <c r="O92" s="186" t="str">
        <f t="shared" si="40"/>
        <v/>
      </c>
      <c r="P92" s="311" t="str">
        <f t="shared" si="41"/>
        <v/>
      </c>
      <c r="Q92" s="185" t="str">
        <f t="shared" si="2"/>
        <v/>
      </c>
      <c r="R92" s="185" t="str">
        <f t="shared" si="46"/>
        <v/>
      </c>
      <c r="S92" s="214" t="str">
        <f t="shared" si="47"/>
        <v/>
      </c>
      <c r="T92" s="210" t="str">
        <f t="shared" si="48"/>
        <v/>
      </c>
      <c r="U92" s="185" t="str">
        <f t="shared" si="49"/>
        <v/>
      </c>
      <c r="V92" s="185" t="str">
        <f t="shared" si="50"/>
        <v/>
      </c>
      <c r="W92" s="214" t="str">
        <f t="shared" si="51"/>
        <v/>
      </c>
      <c r="Y92" s="184" t="str">
        <f t="shared" si="9"/>
        <v/>
      </c>
      <c r="Z92" s="185" t="str">
        <f t="shared" si="10"/>
        <v/>
      </c>
      <c r="AA92" s="185" t="str">
        <f t="shared" si="11"/>
        <v/>
      </c>
      <c r="AB92" s="186" t="str">
        <f t="shared" si="12"/>
        <v/>
      </c>
      <c r="AC92" s="184" t="str">
        <f t="shared" si="13"/>
        <v/>
      </c>
      <c r="AD92" s="185" t="str">
        <f t="shared" si="14"/>
        <v/>
      </c>
      <c r="AE92" s="185" t="str">
        <f t="shared" si="15"/>
        <v/>
      </c>
      <c r="AF92" s="186" t="str">
        <f t="shared" si="16"/>
        <v/>
      </c>
      <c r="AH92" s="184" t="str">
        <f t="shared" si="17"/>
        <v/>
      </c>
      <c r="AI92" s="185" t="str">
        <f t="shared" si="18"/>
        <v/>
      </c>
      <c r="AJ92" s="266" t="str">
        <f t="shared" si="19"/>
        <v/>
      </c>
      <c r="AK92" s="214" t="str">
        <f t="shared" si="20"/>
        <v/>
      </c>
      <c r="AL92" s="184" t="str">
        <f t="shared" si="21"/>
        <v/>
      </c>
      <c r="AM92" s="185" t="str">
        <f t="shared" si="22"/>
        <v/>
      </c>
      <c r="AN92" s="266" t="str">
        <f t="shared" si="23"/>
        <v/>
      </c>
      <c r="AO92" s="214" t="str">
        <f t="shared" si="24"/>
        <v/>
      </c>
      <c r="AP92" s="266"/>
      <c r="AQ92" s="184" t="str">
        <f t="shared" si="25"/>
        <v/>
      </c>
      <c r="AR92" s="185" t="str">
        <f t="shared" si="26"/>
        <v/>
      </c>
      <c r="AS92" s="185" t="str">
        <f t="shared" si="27"/>
        <v/>
      </c>
      <c r="AT92" s="186" t="str">
        <f t="shared" si="28"/>
        <v/>
      </c>
      <c r="AU92" s="184" t="str">
        <f t="shared" si="29"/>
        <v/>
      </c>
      <c r="AV92" s="185" t="str">
        <f t="shared" si="30"/>
        <v/>
      </c>
      <c r="AW92" s="185" t="str">
        <f t="shared" si="31"/>
        <v/>
      </c>
      <c r="AX92" s="186" t="str">
        <f t="shared" si="32"/>
        <v/>
      </c>
      <c r="AY92" s="184" t="str">
        <f t="shared" si="33"/>
        <v/>
      </c>
      <c r="AZ92" s="185" t="str">
        <f t="shared" si="34"/>
        <v/>
      </c>
      <c r="BA92" s="185" t="str">
        <f t="shared" si="35"/>
        <v/>
      </c>
      <c r="BB92" s="186" t="str">
        <f t="shared" si="36"/>
        <v/>
      </c>
      <c r="BC92" s="266"/>
      <c r="BD92" s="266"/>
      <c r="BE92" s="266"/>
      <c r="BF92" s="266"/>
    </row>
    <row r="93" spans="4:58" x14ac:dyDescent="0.2">
      <c r="D93" s="180">
        <f>'Solar prot device - data'!D90</f>
        <v>64</v>
      </c>
      <c r="E93" s="181" t="str">
        <f>("Glazing"&amp;" + "&amp;'Solar prot device - data'!E90)</f>
        <v xml:space="preserve">Glazing + </v>
      </c>
      <c r="F93" s="182"/>
      <c r="G93" s="182"/>
      <c r="H93" s="178" t="str">
        <f>IF('Solar prot device - data'!F90&lt;&gt;"",'Solar prot device - data'!F90,"")</f>
        <v/>
      </c>
      <c r="I93" s="183" t="str">
        <f>IF('Solar prot device - data'!G90&lt;&gt;"",'Solar prot device - data'!G90,"")</f>
        <v/>
      </c>
      <c r="J93" s="268" t="str">
        <f>IF('Solar prot device - data'!H90&lt;&gt;"",'Solar prot device - data'!H90,"")</f>
        <v/>
      </c>
      <c r="K93" s="316" t="str">
        <f>IF('Solar prot device - data'!I90&lt;&gt;"",'Solar prot device - data'!I90,"")</f>
        <v/>
      </c>
      <c r="L93" s="184" t="str">
        <f t="shared" si="37"/>
        <v/>
      </c>
      <c r="M93" s="185" t="str">
        <f t="shared" si="38"/>
        <v/>
      </c>
      <c r="N93" s="185" t="str">
        <f t="shared" si="39"/>
        <v/>
      </c>
      <c r="O93" s="186" t="str">
        <f t="shared" si="40"/>
        <v/>
      </c>
      <c r="P93" s="311" t="str">
        <f t="shared" si="41"/>
        <v/>
      </c>
      <c r="Q93" s="185" t="str">
        <f t="shared" si="2"/>
        <v/>
      </c>
      <c r="R93" s="185" t="str">
        <f t="shared" si="46"/>
        <v/>
      </c>
      <c r="S93" s="214" t="str">
        <f t="shared" si="47"/>
        <v/>
      </c>
      <c r="T93" s="210" t="str">
        <f t="shared" si="48"/>
        <v/>
      </c>
      <c r="U93" s="185" t="str">
        <f t="shared" si="49"/>
        <v/>
      </c>
      <c r="V93" s="185" t="str">
        <f t="shared" si="50"/>
        <v/>
      </c>
      <c r="W93" s="214" t="str">
        <f t="shared" si="51"/>
        <v/>
      </c>
      <c r="Y93" s="184" t="str">
        <f t="shared" si="9"/>
        <v/>
      </c>
      <c r="Z93" s="185" t="str">
        <f t="shared" si="10"/>
        <v/>
      </c>
      <c r="AA93" s="185" t="str">
        <f t="shared" si="11"/>
        <v/>
      </c>
      <c r="AB93" s="186" t="str">
        <f t="shared" si="12"/>
        <v/>
      </c>
      <c r="AC93" s="184" t="str">
        <f t="shared" si="13"/>
        <v/>
      </c>
      <c r="AD93" s="185" t="str">
        <f t="shared" si="14"/>
        <v/>
      </c>
      <c r="AE93" s="185" t="str">
        <f t="shared" si="15"/>
        <v/>
      </c>
      <c r="AF93" s="186" t="str">
        <f t="shared" si="16"/>
        <v/>
      </c>
      <c r="AH93" s="184" t="str">
        <f t="shared" si="17"/>
        <v/>
      </c>
      <c r="AI93" s="185" t="str">
        <f t="shared" si="18"/>
        <v/>
      </c>
      <c r="AJ93" s="266" t="str">
        <f t="shared" si="19"/>
        <v/>
      </c>
      <c r="AK93" s="214" t="str">
        <f t="shared" si="20"/>
        <v/>
      </c>
      <c r="AL93" s="184" t="str">
        <f t="shared" si="21"/>
        <v/>
      </c>
      <c r="AM93" s="185" t="str">
        <f t="shared" si="22"/>
        <v/>
      </c>
      <c r="AN93" s="266" t="str">
        <f t="shared" si="23"/>
        <v/>
      </c>
      <c r="AO93" s="214" t="str">
        <f t="shared" si="24"/>
        <v/>
      </c>
      <c r="AP93" s="266"/>
      <c r="AQ93" s="184" t="str">
        <f t="shared" si="25"/>
        <v/>
      </c>
      <c r="AR93" s="185" t="str">
        <f t="shared" si="26"/>
        <v/>
      </c>
      <c r="AS93" s="185" t="str">
        <f t="shared" si="27"/>
        <v/>
      </c>
      <c r="AT93" s="186" t="str">
        <f t="shared" si="28"/>
        <v/>
      </c>
      <c r="AU93" s="184" t="str">
        <f t="shared" si="29"/>
        <v/>
      </c>
      <c r="AV93" s="185" t="str">
        <f t="shared" si="30"/>
        <v/>
      </c>
      <c r="AW93" s="185" t="str">
        <f t="shared" si="31"/>
        <v/>
      </c>
      <c r="AX93" s="186" t="str">
        <f t="shared" si="32"/>
        <v/>
      </c>
      <c r="AY93" s="184" t="str">
        <f t="shared" si="33"/>
        <v/>
      </c>
      <c r="AZ93" s="185" t="str">
        <f t="shared" si="34"/>
        <v/>
      </c>
      <c r="BA93" s="185" t="str">
        <f t="shared" si="35"/>
        <v/>
      </c>
      <c r="BB93" s="186" t="str">
        <f t="shared" si="36"/>
        <v/>
      </c>
      <c r="BC93" s="266"/>
      <c r="BD93" s="266"/>
      <c r="BE93" s="266"/>
      <c r="BF93" s="266"/>
    </row>
    <row r="94" spans="4:58" x14ac:dyDescent="0.2">
      <c r="D94" s="180">
        <f>'Solar prot device - data'!D91</f>
        <v>65</v>
      </c>
      <c r="E94" s="181" t="str">
        <f>("Glazing"&amp;" + "&amp;'Solar prot device - data'!E91)</f>
        <v xml:space="preserve">Glazing + </v>
      </c>
      <c r="F94" s="182"/>
      <c r="G94" s="182"/>
      <c r="H94" s="178" t="str">
        <f>IF('Solar prot device - data'!F91&lt;&gt;"",'Solar prot device - data'!F91,"")</f>
        <v/>
      </c>
      <c r="I94" s="183" t="str">
        <f>IF('Solar prot device - data'!G91&lt;&gt;"",'Solar prot device - data'!G91,"")</f>
        <v/>
      </c>
      <c r="J94" s="268" t="str">
        <f>IF('Solar prot device - data'!H91&lt;&gt;"",'Solar prot device - data'!H91,"")</f>
        <v/>
      </c>
      <c r="K94" s="316" t="str">
        <f>IF('Solar prot device - data'!I91&lt;&gt;"",'Solar prot device - data'!I91,"")</f>
        <v/>
      </c>
      <c r="L94" s="184" t="str">
        <f t="shared" si="37"/>
        <v/>
      </c>
      <c r="M94" s="185" t="str">
        <f t="shared" si="38"/>
        <v/>
      </c>
      <c r="N94" s="185" t="str">
        <f t="shared" si="39"/>
        <v/>
      </c>
      <c r="O94" s="186" t="str">
        <f t="shared" si="40"/>
        <v/>
      </c>
      <c r="P94" s="311" t="str">
        <f t="shared" si="41"/>
        <v/>
      </c>
      <c r="Q94" s="185" t="str">
        <f t="shared" si="2"/>
        <v/>
      </c>
      <c r="R94" s="185" t="str">
        <f t="shared" si="46"/>
        <v/>
      </c>
      <c r="S94" s="214" t="str">
        <f t="shared" si="47"/>
        <v/>
      </c>
      <c r="T94" s="210" t="str">
        <f t="shared" si="48"/>
        <v/>
      </c>
      <c r="U94" s="185" t="str">
        <f t="shared" si="49"/>
        <v/>
      </c>
      <c r="V94" s="185" t="str">
        <f t="shared" si="50"/>
        <v/>
      </c>
      <c r="W94" s="214" t="str">
        <f t="shared" si="51"/>
        <v/>
      </c>
      <c r="Y94" s="184" t="str">
        <f t="shared" si="9"/>
        <v/>
      </c>
      <c r="Z94" s="185" t="str">
        <f t="shared" si="10"/>
        <v/>
      </c>
      <c r="AA94" s="185" t="str">
        <f t="shared" si="11"/>
        <v/>
      </c>
      <c r="AB94" s="186" t="str">
        <f t="shared" si="12"/>
        <v/>
      </c>
      <c r="AC94" s="184" t="str">
        <f t="shared" si="13"/>
        <v/>
      </c>
      <c r="AD94" s="185" t="str">
        <f t="shared" si="14"/>
        <v/>
      </c>
      <c r="AE94" s="185" t="str">
        <f t="shared" si="15"/>
        <v/>
      </c>
      <c r="AF94" s="186" t="str">
        <f t="shared" si="16"/>
        <v/>
      </c>
      <c r="AH94" s="184" t="str">
        <f t="shared" si="17"/>
        <v/>
      </c>
      <c r="AI94" s="185" t="str">
        <f t="shared" si="18"/>
        <v/>
      </c>
      <c r="AJ94" s="266" t="str">
        <f t="shared" si="19"/>
        <v/>
      </c>
      <c r="AK94" s="214" t="str">
        <f t="shared" si="20"/>
        <v/>
      </c>
      <c r="AL94" s="184" t="str">
        <f t="shared" si="21"/>
        <v/>
      </c>
      <c r="AM94" s="185" t="str">
        <f t="shared" si="22"/>
        <v/>
      </c>
      <c r="AN94" s="266" t="str">
        <f t="shared" si="23"/>
        <v/>
      </c>
      <c r="AO94" s="214" t="str">
        <f t="shared" si="24"/>
        <v/>
      </c>
      <c r="AP94" s="266"/>
      <c r="AQ94" s="184" t="str">
        <f t="shared" si="25"/>
        <v/>
      </c>
      <c r="AR94" s="185" t="str">
        <f t="shared" si="26"/>
        <v/>
      </c>
      <c r="AS94" s="185" t="str">
        <f t="shared" si="27"/>
        <v/>
      </c>
      <c r="AT94" s="186" t="str">
        <f t="shared" si="28"/>
        <v/>
      </c>
      <c r="AU94" s="184" t="str">
        <f t="shared" si="29"/>
        <v/>
      </c>
      <c r="AV94" s="185" t="str">
        <f t="shared" si="30"/>
        <v/>
      </c>
      <c r="AW94" s="185" t="str">
        <f t="shared" si="31"/>
        <v/>
      </c>
      <c r="AX94" s="186" t="str">
        <f t="shared" si="32"/>
        <v/>
      </c>
      <c r="AY94" s="184" t="str">
        <f t="shared" si="33"/>
        <v/>
      </c>
      <c r="AZ94" s="185" t="str">
        <f t="shared" si="34"/>
        <v/>
      </c>
      <c r="BA94" s="185" t="str">
        <f t="shared" si="35"/>
        <v/>
      </c>
      <c r="BB94" s="186" t="str">
        <f t="shared" si="36"/>
        <v/>
      </c>
      <c r="BC94" s="266"/>
      <c r="BD94" s="266"/>
      <c r="BE94" s="266"/>
      <c r="BF94" s="266"/>
    </row>
    <row r="95" spans="4:58" x14ac:dyDescent="0.2">
      <c r="D95" s="180">
        <f>'Solar prot device - data'!D92</f>
        <v>66</v>
      </c>
      <c r="E95" s="181" t="str">
        <f>("Glazing"&amp;" + "&amp;'Solar prot device - data'!E92)</f>
        <v xml:space="preserve">Glazing + </v>
      </c>
      <c r="F95" s="182"/>
      <c r="G95" s="182"/>
      <c r="H95" s="178" t="str">
        <f>IF('Solar prot device - data'!F92&lt;&gt;"",'Solar prot device - data'!F92,"")</f>
        <v/>
      </c>
      <c r="I95" s="183" t="str">
        <f>IF('Solar prot device - data'!G92&lt;&gt;"",'Solar prot device - data'!G92,"")</f>
        <v/>
      </c>
      <c r="J95" s="268" t="str">
        <f>IF('Solar prot device - data'!H92&lt;&gt;"",'Solar prot device - data'!H92,"")</f>
        <v/>
      </c>
      <c r="K95" s="316" t="str">
        <f>IF('Solar prot device - data'!I92&lt;&gt;"",'Solar prot device - data'!I92,"")</f>
        <v/>
      </c>
      <c r="L95" s="184" t="str">
        <f t="shared" si="37"/>
        <v/>
      </c>
      <c r="M95" s="185" t="str">
        <f t="shared" si="38"/>
        <v/>
      </c>
      <c r="N95" s="185" t="str">
        <f t="shared" si="39"/>
        <v/>
      </c>
      <c r="O95" s="186" t="str">
        <f t="shared" si="40"/>
        <v/>
      </c>
      <c r="P95" s="311" t="str">
        <f t="shared" si="41"/>
        <v/>
      </c>
      <c r="Q95" s="185" t="str">
        <f t="shared" ref="Q95:Q126" si="52">IF(AND($H95&lt;&gt;"",$I95&lt;&gt;""),BJ$27*(1-BJ$27*$I95-$K95*BJ$33/BJ$30),"")</f>
        <v/>
      </c>
      <c r="R95" s="185" t="str">
        <f t="shared" si="46"/>
        <v/>
      </c>
      <c r="S95" s="214" t="str">
        <f t="shared" si="47"/>
        <v/>
      </c>
      <c r="T95" s="210" t="str">
        <f t="shared" si="48"/>
        <v/>
      </c>
      <c r="U95" s="185" t="str">
        <f t="shared" si="49"/>
        <v/>
      </c>
      <c r="V95" s="185" t="str">
        <f t="shared" si="50"/>
        <v/>
      </c>
      <c r="W95" s="214" t="str">
        <f t="shared" si="51"/>
        <v/>
      </c>
      <c r="Y95" s="184" t="str">
        <f t="shared" ref="Y95:Y129" si="53">IF(AND($H95&lt;&gt;"",$J95&lt;&gt;""),$H$21*$H95/(1-$I$21*$J95),"")</f>
        <v/>
      </c>
      <c r="Z95" s="185" t="str">
        <f t="shared" ref="Z95:Z129" si="54">IF(AND($H95&lt;&gt;"",$J95&lt;&gt;""),$H$22*$H95/(1-$I$22*$J95),"")</f>
        <v/>
      </c>
      <c r="AA95" s="185" t="str">
        <f t="shared" ref="AA95:AA129" si="55">IF(AND($H95&lt;&gt;"",$J95&lt;&gt;""),$H$23*$H95/(1-$I$23*$J95),"")</f>
        <v/>
      </c>
      <c r="AB95" s="186" t="str">
        <f t="shared" ref="AB95:AB129" si="56">IF(AND($H95&lt;&gt;"",$J95&lt;&gt;""),$H$24*$H95/(1-$I$24*$J95),"")</f>
        <v/>
      </c>
      <c r="AC95" s="184" t="str">
        <f t="shared" ref="AC95:AC129" si="57">IF(AND($H95&lt;&gt;"",$I95&lt;&gt;""),$H$21*$H95/(1-$J$21*$I95),"")</f>
        <v/>
      </c>
      <c r="AD95" s="185" t="str">
        <f t="shared" ref="AD95:AD129" si="58">IF(AND($H95&lt;&gt;"",$I95&lt;&gt;""),$H$22*$H95/(1-$J$22*$I95),"")</f>
        <v/>
      </c>
      <c r="AE95" s="185" t="str">
        <f t="shared" ref="AE95:AE129" si="59">IF(AND($H95&lt;&gt;"",$I95&lt;&gt;""),$H$23*$H95/(1-$J$23*$I95),"")</f>
        <v/>
      </c>
      <c r="AF95" s="186" t="str">
        <f t="shared" ref="AF95:AF129" si="60">IF(AND($H95&lt;&gt;"",$I95&lt;&gt;""),$H$24*$H95/(1-$J$24*$I95),"")</f>
        <v/>
      </c>
      <c r="AH95" s="184" t="str">
        <f t="shared" ref="AH95:AH129" si="61">IF(AND(L95&lt;&gt;"",Y95&lt;&gt;""),L95-Y95,"")</f>
        <v/>
      </c>
      <c r="AI95" s="185" t="str">
        <f t="shared" ref="AI95:AI129" si="62">IF(AND(M95&lt;&gt;"",Z95&lt;&gt;""),M95-Z95,"")</f>
        <v/>
      </c>
      <c r="AJ95" s="266" t="str">
        <f t="shared" ref="AJ95:AJ129" si="63">IF(AND(N95&lt;&gt;"",AA95&lt;&gt;""),N95-AA95,"")</f>
        <v/>
      </c>
      <c r="AK95" s="214" t="str">
        <f t="shared" ref="AK95:AK129" si="64">IF(AND(O95&lt;&gt;"",AB95&lt;&gt;""),O95-AB95,"")</f>
        <v/>
      </c>
      <c r="AL95" s="184" t="str">
        <f t="shared" ref="AL95:AL129" si="65">IF(AND(P95&lt;&gt;"",AC95&lt;&gt;""),P95-AC95,"")</f>
        <v/>
      </c>
      <c r="AM95" s="185" t="str">
        <f t="shared" ref="AM95:AM129" si="66">IF(AND(Q95&lt;&gt;"",AD95&lt;&gt;""),Q95-AD95,"")</f>
        <v/>
      </c>
      <c r="AN95" s="266" t="str">
        <f t="shared" ref="AN95:AN129" si="67">IF(AND(R95&lt;&gt;"",AE95&lt;&gt;""),R95-AE95,"")</f>
        <v/>
      </c>
      <c r="AO95" s="214" t="str">
        <f t="shared" ref="AO95:AO129" si="68">IF(AND(S95&lt;&gt;"",AF95&lt;&gt;""),S95-AF95,"")</f>
        <v/>
      </c>
      <c r="AP95" s="266"/>
      <c r="AQ95" s="184" t="str">
        <f t="shared" ref="AQ95:AQ129" si="69">IF(L95&lt;&gt;"", L95/$G$21,"")</f>
        <v/>
      </c>
      <c r="AR95" s="185" t="str">
        <f t="shared" ref="AR95:AR129" si="70">IF(M95&lt;&gt;"", M95/$G$22,"")</f>
        <v/>
      </c>
      <c r="AS95" s="185" t="str">
        <f t="shared" ref="AS95:AS129" si="71">IF(N95&lt;&gt;"", N95/$G$23,"")</f>
        <v/>
      </c>
      <c r="AT95" s="186" t="str">
        <f t="shared" ref="AT95:AT129" si="72">IF(O95&lt;&gt;"", O95/$G$24,"")</f>
        <v/>
      </c>
      <c r="AU95" s="184" t="str">
        <f t="shared" ref="AU95:AU129" si="73">IF(P95&lt;&gt;"", P95/$G$21,"")</f>
        <v/>
      </c>
      <c r="AV95" s="185" t="str">
        <f t="shared" ref="AV95:AV129" si="74">IF(Q95&lt;&gt;"", Q95/$G$22,"")</f>
        <v/>
      </c>
      <c r="AW95" s="185" t="str">
        <f t="shared" ref="AW95:AW129" si="75">IF(R95&lt;&gt;"", R95/$G$23,"")</f>
        <v/>
      </c>
      <c r="AX95" s="186" t="str">
        <f t="shared" ref="AX95:AX129" si="76">IF(S95&lt;&gt;"", S95/$G$24,"")</f>
        <v/>
      </c>
      <c r="AY95" s="184" t="str">
        <f t="shared" ref="AY95:AY129" si="77">IF(T95&lt;&gt;"", T95/$G$21,"")</f>
        <v/>
      </c>
      <c r="AZ95" s="185" t="str">
        <f t="shared" ref="AZ95:AZ129" si="78">IF(U95&lt;&gt;"", U95/$G$22,"")</f>
        <v/>
      </c>
      <c r="BA95" s="185" t="str">
        <f t="shared" ref="BA95:BA129" si="79">IF(V95&lt;&gt;"", V95/$G$23,"")</f>
        <v/>
      </c>
      <c r="BB95" s="186" t="str">
        <f t="shared" ref="BB95:BB129" si="80">IF(W95&lt;&gt;"", W95/$G$24,"")</f>
        <v/>
      </c>
      <c r="BC95" s="266"/>
      <c r="BD95" s="266"/>
      <c r="BE95" s="266"/>
      <c r="BF95" s="266"/>
    </row>
    <row r="96" spans="4:58" x14ac:dyDescent="0.2">
      <c r="D96" s="180">
        <f>'Solar prot device - data'!D93</f>
        <v>67</v>
      </c>
      <c r="E96" s="181" t="str">
        <f>("Glazing"&amp;" + "&amp;'Solar prot device - data'!E93)</f>
        <v xml:space="preserve">Glazing + </v>
      </c>
      <c r="F96" s="182"/>
      <c r="G96" s="182"/>
      <c r="H96" s="178" t="str">
        <f>IF('Solar prot device - data'!F93&lt;&gt;"",'Solar prot device - data'!F93,"")</f>
        <v/>
      </c>
      <c r="I96" s="183" t="str">
        <f>IF('Solar prot device - data'!G93&lt;&gt;"",'Solar prot device - data'!G93,"")</f>
        <v/>
      </c>
      <c r="J96" s="268" t="str">
        <f>IF('Solar prot device - data'!H93&lt;&gt;"",'Solar prot device - data'!H93,"")</f>
        <v/>
      </c>
      <c r="K96" s="316" t="str">
        <f>IF('Solar prot device - data'!I93&lt;&gt;"",'Solar prot device - data'!I93,"")</f>
        <v/>
      </c>
      <c r="L96" s="184" t="str">
        <f t="shared" ref="L96:L129" si="81">IF(AND($H96&lt;&gt;"",$I96&lt;&gt;""),$H96*BI$27+$K96*BI$32/BI$29+$H96*(1-BI$27)*BI$32/BI$28,"")</f>
        <v/>
      </c>
      <c r="M96" s="185" t="str">
        <f t="shared" ref="M96:M129" si="82">IF(AND($H96&lt;&gt;"",$I96&lt;&gt;""),$H96*BJ$27+$K96*BJ$32/BJ$29+$H96*(1-BJ$27)*BJ$32/BJ$28,"")</f>
        <v/>
      </c>
      <c r="N96" s="185" t="str">
        <f t="shared" ref="N96:N129" si="83">IF(AND($H96&lt;&gt;"",$I96&lt;&gt;""),$H96*BK$27+$K96*BK$32/BK$29+$H96*(1-BK$27)*BK$32/BK$28,"")</f>
        <v/>
      </c>
      <c r="O96" s="186" t="str">
        <f t="shared" ref="O96:O129" si="84">IF(AND($H96&lt;&gt;"",$I96&lt;&gt;""),$H96*BL$27+$K96*BL$32/BL$29+$H96*(1-BL$27)*BL$32/BL$28,"")</f>
        <v/>
      </c>
      <c r="P96" s="311" t="str">
        <f t="shared" ref="P96:P126" si="85">IF(AND($H96&lt;&gt;"",$I96&lt;&gt;""),BI$27*(1-BI$27*$I96-$K96*BI$33/BI$30),"")</f>
        <v/>
      </c>
      <c r="Q96" s="185" t="str">
        <f t="shared" si="52"/>
        <v/>
      </c>
      <c r="R96" s="185" t="str">
        <f t="shared" si="46"/>
        <v/>
      </c>
      <c r="S96" s="214" t="str">
        <f t="shared" si="47"/>
        <v/>
      </c>
      <c r="T96" s="210" t="str">
        <f t="shared" si="48"/>
        <v/>
      </c>
      <c r="U96" s="185" t="str">
        <f t="shared" si="49"/>
        <v/>
      </c>
      <c r="V96" s="185" t="str">
        <f t="shared" si="50"/>
        <v/>
      </c>
      <c r="W96" s="214" t="str">
        <f t="shared" si="51"/>
        <v/>
      </c>
      <c r="Y96" s="184" t="str">
        <f t="shared" si="53"/>
        <v/>
      </c>
      <c r="Z96" s="185" t="str">
        <f t="shared" si="54"/>
        <v/>
      </c>
      <c r="AA96" s="185" t="str">
        <f t="shared" si="55"/>
        <v/>
      </c>
      <c r="AB96" s="186" t="str">
        <f t="shared" si="56"/>
        <v/>
      </c>
      <c r="AC96" s="184" t="str">
        <f t="shared" si="57"/>
        <v/>
      </c>
      <c r="AD96" s="185" t="str">
        <f t="shared" si="58"/>
        <v/>
      </c>
      <c r="AE96" s="185" t="str">
        <f t="shared" si="59"/>
        <v/>
      </c>
      <c r="AF96" s="186" t="str">
        <f t="shared" si="60"/>
        <v/>
      </c>
      <c r="AH96" s="184" t="str">
        <f t="shared" si="61"/>
        <v/>
      </c>
      <c r="AI96" s="185" t="str">
        <f t="shared" si="62"/>
        <v/>
      </c>
      <c r="AJ96" s="266" t="str">
        <f t="shared" si="63"/>
        <v/>
      </c>
      <c r="AK96" s="214" t="str">
        <f t="shared" si="64"/>
        <v/>
      </c>
      <c r="AL96" s="184" t="str">
        <f t="shared" si="65"/>
        <v/>
      </c>
      <c r="AM96" s="185" t="str">
        <f t="shared" si="66"/>
        <v/>
      </c>
      <c r="AN96" s="266" t="str">
        <f t="shared" si="67"/>
        <v/>
      </c>
      <c r="AO96" s="214" t="str">
        <f t="shared" si="68"/>
        <v/>
      </c>
      <c r="AP96" s="266"/>
      <c r="AQ96" s="184" t="str">
        <f t="shared" si="69"/>
        <v/>
      </c>
      <c r="AR96" s="185" t="str">
        <f t="shared" si="70"/>
        <v/>
      </c>
      <c r="AS96" s="185" t="str">
        <f t="shared" si="71"/>
        <v/>
      </c>
      <c r="AT96" s="186" t="str">
        <f t="shared" si="72"/>
        <v/>
      </c>
      <c r="AU96" s="184" t="str">
        <f t="shared" si="73"/>
        <v/>
      </c>
      <c r="AV96" s="185" t="str">
        <f t="shared" si="74"/>
        <v/>
      </c>
      <c r="AW96" s="185" t="str">
        <f t="shared" si="75"/>
        <v/>
      </c>
      <c r="AX96" s="186" t="str">
        <f t="shared" si="76"/>
        <v/>
      </c>
      <c r="AY96" s="184" t="str">
        <f t="shared" si="77"/>
        <v/>
      </c>
      <c r="AZ96" s="185" t="str">
        <f t="shared" si="78"/>
        <v/>
      </c>
      <c r="BA96" s="185" t="str">
        <f t="shared" si="79"/>
        <v/>
      </c>
      <c r="BB96" s="186" t="str">
        <f t="shared" si="80"/>
        <v/>
      </c>
      <c r="BC96" s="266"/>
      <c r="BD96" s="266"/>
      <c r="BE96" s="266"/>
      <c r="BF96" s="266"/>
    </row>
    <row r="97" spans="4:58" x14ac:dyDescent="0.2">
      <c r="D97" s="180">
        <f>'Solar prot device - data'!D94</f>
        <v>68</v>
      </c>
      <c r="E97" s="181" t="str">
        <f>("Glazing"&amp;" + "&amp;'Solar prot device - data'!E94)</f>
        <v xml:space="preserve">Glazing + </v>
      </c>
      <c r="F97" s="182"/>
      <c r="G97" s="182"/>
      <c r="H97" s="178" t="str">
        <f>IF('Solar prot device - data'!F94&lt;&gt;"",'Solar prot device - data'!F94,"")</f>
        <v/>
      </c>
      <c r="I97" s="183" t="str">
        <f>IF('Solar prot device - data'!G94&lt;&gt;"",'Solar prot device - data'!G94,"")</f>
        <v/>
      </c>
      <c r="J97" s="268" t="str">
        <f>IF('Solar prot device - data'!H94&lt;&gt;"",'Solar prot device - data'!H94,"")</f>
        <v/>
      </c>
      <c r="K97" s="316" t="str">
        <f>IF('Solar prot device - data'!I94&lt;&gt;"",'Solar prot device - data'!I94,"")</f>
        <v/>
      </c>
      <c r="L97" s="184" t="str">
        <f t="shared" si="81"/>
        <v/>
      </c>
      <c r="M97" s="185" t="str">
        <f t="shared" si="82"/>
        <v/>
      </c>
      <c r="N97" s="185" t="str">
        <f t="shared" si="83"/>
        <v/>
      </c>
      <c r="O97" s="186" t="str">
        <f t="shared" si="84"/>
        <v/>
      </c>
      <c r="P97" s="311" t="str">
        <f t="shared" si="85"/>
        <v/>
      </c>
      <c r="Q97" s="185" t="str">
        <f t="shared" si="52"/>
        <v/>
      </c>
      <c r="R97" s="185" t="str">
        <f t="shared" si="46"/>
        <v/>
      </c>
      <c r="S97" s="214" t="str">
        <f t="shared" si="47"/>
        <v/>
      </c>
      <c r="T97" s="210" t="str">
        <f t="shared" si="48"/>
        <v/>
      </c>
      <c r="U97" s="185" t="str">
        <f t="shared" si="49"/>
        <v/>
      </c>
      <c r="V97" s="185" t="str">
        <f t="shared" si="50"/>
        <v/>
      </c>
      <c r="W97" s="214" t="str">
        <f t="shared" si="51"/>
        <v/>
      </c>
      <c r="Y97" s="184" t="str">
        <f t="shared" si="53"/>
        <v/>
      </c>
      <c r="Z97" s="185" t="str">
        <f t="shared" si="54"/>
        <v/>
      </c>
      <c r="AA97" s="185" t="str">
        <f t="shared" si="55"/>
        <v/>
      </c>
      <c r="AB97" s="186" t="str">
        <f t="shared" si="56"/>
        <v/>
      </c>
      <c r="AC97" s="184" t="str">
        <f t="shared" si="57"/>
        <v/>
      </c>
      <c r="AD97" s="185" t="str">
        <f t="shared" si="58"/>
        <v/>
      </c>
      <c r="AE97" s="185" t="str">
        <f t="shared" si="59"/>
        <v/>
      </c>
      <c r="AF97" s="186" t="str">
        <f t="shared" si="60"/>
        <v/>
      </c>
      <c r="AH97" s="184" t="str">
        <f t="shared" si="61"/>
        <v/>
      </c>
      <c r="AI97" s="185" t="str">
        <f t="shared" si="62"/>
        <v/>
      </c>
      <c r="AJ97" s="266" t="str">
        <f t="shared" si="63"/>
        <v/>
      </c>
      <c r="AK97" s="214" t="str">
        <f t="shared" si="64"/>
        <v/>
      </c>
      <c r="AL97" s="184" t="str">
        <f t="shared" si="65"/>
        <v/>
      </c>
      <c r="AM97" s="185" t="str">
        <f t="shared" si="66"/>
        <v/>
      </c>
      <c r="AN97" s="266" t="str">
        <f t="shared" si="67"/>
        <v/>
      </c>
      <c r="AO97" s="214" t="str">
        <f t="shared" si="68"/>
        <v/>
      </c>
      <c r="AP97" s="266"/>
      <c r="AQ97" s="184" t="str">
        <f t="shared" si="69"/>
        <v/>
      </c>
      <c r="AR97" s="185" t="str">
        <f t="shared" si="70"/>
        <v/>
      </c>
      <c r="AS97" s="185" t="str">
        <f t="shared" si="71"/>
        <v/>
      </c>
      <c r="AT97" s="186" t="str">
        <f t="shared" si="72"/>
        <v/>
      </c>
      <c r="AU97" s="184" t="str">
        <f t="shared" si="73"/>
        <v/>
      </c>
      <c r="AV97" s="185" t="str">
        <f t="shared" si="74"/>
        <v/>
      </c>
      <c r="AW97" s="185" t="str">
        <f t="shared" si="75"/>
        <v/>
      </c>
      <c r="AX97" s="186" t="str">
        <f t="shared" si="76"/>
        <v/>
      </c>
      <c r="AY97" s="184" t="str">
        <f t="shared" si="77"/>
        <v/>
      </c>
      <c r="AZ97" s="185" t="str">
        <f t="shared" si="78"/>
        <v/>
      </c>
      <c r="BA97" s="185" t="str">
        <f t="shared" si="79"/>
        <v/>
      </c>
      <c r="BB97" s="186" t="str">
        <f t="shared" si="80"/>
        <v/>
      </c>
      <c r="BC97" s="266"/>
      <c r="BD97" s="266"/>
      <c r="BE97" s="266"/>
      <c r="BF97" s="266"/>
    </row>
    <row r="98" spans="4:58" x14ac:dyDescent="0.2">
      <c r="D98" s="180">
        <f>'Solar prot device - data'!D95</f>
        <v>69</v>
      </c>
      <c r="E98" s="181" t="str">
        <f>("Glazing"&amp;" + "&amp;'Solar prot device - data'!E95)</f>
        <v xml:space="preserve">Glazing + </v>
      </c>
      <c r="F98" s="182"/>
      <c r="G98" s="182"/>
      <c r="H98" s="178" t="str">
        <f>IF('Solar prot device - data'!F95&lt;&gt;"",'Solar prot device - data'!F95,"")</f>
        <v/>
      </c>
      <c r="I98" s="183" t="str">
        <f>IF('Solar prot device - data'!G95&lt;&gt;"",'Solar prot device - data'!G95,"")</f>
        <v/>
      </c>
      <c r="J98" s="268" t="str">
        <f>IF('Solar prot device - data'!H95&lt;&gt;"",'Solar prot device - data'!H95,"")</f>
        <v/>
      </c>
      <c r="K98" s="316" t="str">
        <f>IF('Solar prot device - data'!I95&lt;&gt;"",'Solar prot device - data'!I95,"")</f>
        <v/>
      </c>
      <c r="L98" s="184" t="str">
        <f t="shared" si="81"/>
        <v/>
      </c>
      <c r="M98" s="185" t="str">
        <f t="shared" si="82"/>
        <v/>
      </c>
      <c r="N98" s="185" t="str">
        <f t="shared" si="83"/>
        <v/>
      </c>
      <c r="O98" s="186" t="str">
        <f t="shared" si="84"/>
        <v/>
      </c>
      <c r="P98" s="311" t="str">
        <f t="shared" si="85"/>
        <v/>
      </c>
      <c r="Q98" s="185" t="str">
        <f t="shared" si="52"/>
        <v/>
      </c>
      <c r="R98" s="185" t="str">
        <f t="shared" si="46"/>
        <v/>
      </c>
      <c r="S98" s="214" t="str">
        <f t="shared" si="47"/>
        <v/>
      </c>
      <c r="T98" s="210" t="str">
        <f t="shared" si="48"/>
        <v/>
      </c>
      <c r="U98" s="185" t="str">
        <f t="shared" si="49"/>
        <v/>
      </c>
      <c r="V98" s="185" t="str">
        <f t="shared" si="50"/>
        <v/>
      </c>
      <c r="W98" s="214" t="str">
        <f t="shared" si="51"/>
        <v/>
      </c>
      <c r="Y98" s="184" t="str">
        <f t="shared" si="53"/>
        <v/>
      </c>
      <c r="Z98" s="185" t="str">
        <f t="shared" si="54"/>
        <v/>
      </c>
      <c r="AA98" s="185" t="str">
        <f t="shared" si="55"/>
        <v/>
      </c>
      <c r="AB98" s="186" t="str">
        <f t="shared" si="56"/>
        <v/>
      </c>
      <c r="AC98" s="184" t="str">
        <f t="shared" si="57"/>
        <v/>
      </c>
      <c r="AD98" s="185" t="str">
        <f t="shared" si="58"/>
        <v/>
      </c>
      <c r="AE98" s="185" t="str">
        <f t="shared" si="59"/>
        <v/>
      </c>
      <c r="AF98" s="186" t="str">
        <f t="shared" si="60"/>
        <v/>
      </c>
      <c r="AH98" s="184" t="str">
        <f t="shared" si="61"/>
        <v/>
      </c>
      <c r="AI98" s="185" t="str">
        <f t="shared" si="62"/>
        <v/>
      </c>
      <c r="AJ98" s="266" t="str">
        <f t="shared" si="63"/>
        <v/>
      </c>
      <c r="AK98" s="214" t="str">
        <f t="shared" si="64"/>
        <v/>
      </c>
      <c r="AL98" s="184" t="str">
        <f t="shared" si="65"/>
        <v/>
      </c>
      <c r="AM98" s="185" t="str">
        <f t="shared" si="66"/>
        <v/>
      </c>
      <c r="AN98" s="266" t="str">
        <f t="shared" si="67"/>
        <v/>
      </c>
      <c r="AO98" s="214" t="str">
        <f t="shared" si="68"/>
        <v/>
      </c>
      <c r="AP98" s="266"/>
      <c r="AQ98" s="184" t="str">
        <f t="shared" si="69"/>
        <v/>
      </c>
      <c r="AR98" s="185" t="str">
        <f t="shared" si="70"/>
        <v/>
      </c>
      <c r="AS98" s="185" t="str">
        <f t="shared" si="71"/>
        <v/>
      </c>
      <c r="AT98" s="186" t="str">
        <f t="shared" si="72"/>
        <v/>
      </c>
      <c r="AU98" s="184" t="str">
        <f t="shared" si="73"/>
        <v/>
      </c>
      <c r="AV98" s="185" t="str">
        <f t="shared" si="74"/>
        <v/>
      </c>
      <c r="AW98" s="185" t="str">
        <f t="shared" si="75"/>
        <v/>
      </c>
      <c r="AX98" s="186" t="str">
        <f t="shared" si="76"/>
        <v/>
      </c>
      <c r="AY98" s="184" t="str">
        <f t="shared" si="77"/>
        <v/>
      </c>
      <c r="AZ98" s="185" t="str">
        <f t="shared" si="78"/>
        <v/>
      </c>
      <c r="BA98" s="185" t="str">
        <f t="shared" si="79"/>
        <v/>
      </c>
      <c r="BB98" s="186" t="str">
        <f t="shared" si="80"/>
        <v/>
      </c>
      <c r="BC98" s="266"/>
      <c r="BD98" s="266"/>
      <c r="BE98" s="266"/>
      <c r="BF98" s="266"/>
    </row>
    <row r="99" spans="4:58" x14ac:dyDescent="0.2">
      <c r="D99" s="180">
        <f>'Solar prot device - data'!D96</f>
        <v>70</v>
      </c>
      <c r="E99" s="181" t="str">
        <f>("Glazing"&amp;" + "&amp;'Solar prot device - data'!E96)</f>
        <v xml:space="preserve">Glazing + </v>
      </c>
      <c r="F99" s="182"/>
      <c r="G99" s="182"/>
      <c r="H99" s="178" t="str">
        <f>IF('Solar prot device - data'!F96&lt;&gt;"",'Solar prot device - data'!F96,"")</f>
        <v/>
      </c>
      <c r="I99" s="183" t="str">
        <f>IF('Solar prot device - data'!G96&lt;&gt;"",'Solar prot device - data'!G96,"")</f>
        <v/>
      </c>
      <c r="J99" s="268" t="str">
        <f>IF('Solar prot device - data'!H96&lt;&gt;"",'Solar prot device - data'!H96,"")</f>
        <v/>
      </c>
      <c r="K99" s="316" t="str">
        <f>IF('Solar prot device - data'!I96&lt;&gt;"",'Solar prot device - data'!I96,"")</f>
        <v/>
      </c>
      <c r="L99" s="184" t="str">
        <f t="shared" si="81"/>
        <v/>
      </c>
      <c r="M99" s="185" t="str">
        <f t="shared" si="82"/>
        <v/>
      </c>
      <c r="N99" s="185" t="str">
        <f t="shared" si="83"/>
        <v/>
      </c>
      <c r="O99" s="186" t="str">
        <f t="shared" si="84"/>
        <v/>
      </c>
      <c r="P99" s="311" t="str">
        <f t="shared" si="85"/>
        <v/>
      </c>
      <c r="Q99" s="185" t="str">
        <f t="shared" si="52"/>
        <v/>
      </c>
      <c r="R99" s="185" t="str">
        <f t="shared" si="46"/>
        <v/>
      </c>
      <c r="S99" s="214" t="str">
        <f t="shared" si="47"/>
        <v/>
      </c>
      <c r="T99" s="210" t="str">
        <f t="shared" si="48"/>
        <v/>
      </c>
      <c r="U99" s="185" t="str">
        <f t="shared" si="49"/>
        <v/>
      </c>
      <c r="V99" s="185" t="str">
        <f t="shared" si="50"/>
        <v/>
      </c>
      <c r="W99" s="214" t="str">
        <f t="shared" si="51"/>
        <v/>
      </c>
      <c r="Y99" s="184" t="str">
        <f t="shared" si="53"/>
        <v/>
      </c>
      <c r="Z99" s="185" t="str">
        <f t="shared" si="54"/>
        <v/>
      </c>
      <c r="AA99" s="185" t="str">
        <f t="shared" si="55"/>
        <v/>
      </c>
      <c r="AB99" s="186" t="str">
        <f t="shared" si="56"/>
        <v/>
      </c>
      <c r="AC99" s="184" t="str">
        <f t="shared" si="57"/>
        <v/>
      </c>
      <c r="AD99" s="185" t="str">
        <f t="shared" si="58"/>
        <v/>
      </c>
      <c r="AE99" s="185" t="str">
        <f t="shared" si="59"/>
        <v/>
      </c>
      <c r="AF99" s="186" t="str">
        <f t="shared" si="60"/>
        <v/>
      </c>
      <c r="AH99" s="184" t="str">
        <f t="shared" si="61"/>
        <v/>
      </c>
      <c r="AI99" s="185" t="str">
        <f t="shared" si="62"/>
        <v/>
      </c>
      <c r="AJ99" s="266" t="str">
        <f t="shared" si="63"/>
        <v/>
      </c>
      <c r="AK99" s="214" t="str">
        <f t="shared" si="64"/>
        <v/>
      </c>
      <c r="AL99" s="184" t="str">
        <f t="shared" si="65"/>
        <v/>
      </c>
      <c r="AM99" s="185" t="str">
        <f t="shared" si="66"/>
        <v/>
      </c>
      <c r="AN99" s="266" t="str">
        <f t="shared" si="67"/>
        <v/>
      </c>
      <c r="AO99" s="214" t="str">
        <f t="shared" si="68"/>
        <v/>
      </c>
      <c r="AP99" s="266"/>
      <c r="AQ99" s="184" t="str">
        <f t="shared" si="69"/>
        <v/>
      </c>
      <c r="AR99" s="185" t="str">
        <f t="shared" si="70"/>
        <v/>
      </c>
      <c r="AS99" s="185" t="str">
        <f t="shared" si="71"/>
        <v/>
      </c>
      <c r="AT99" s="186" t="str">
        <f t="shared" si="72"/>
        <v/>
      </c>
      <c r="AU99" s="184" t="str">
        <f t="shared" si="73"/>
        <v/>
      </c>
      <c r="AV99" s="185" t="str">
        <f t="shared" si="74"/>
        <v/>
      </c>
      <c r="AW99" s="185" t="str">
        <f t="shared" si="75"/>
        <v/>
      </c>
      <c r="AX99" s="186" t="str">
        <f t="shared" si="76"/>
        <v/>
      </c>
      <c r="AY99" s="184" t="str">
        <f t="shared" si="77"/>
        <v/>
      </c>
      <c r="AZ99" s="185" t="str">
        <f t="shared" si="78"/>
        <v/>
      </c>
      <c r="BA99" s="185" t="str">
        <f t="shared" si="79"/>
        <v/>
      </c>
      <c r="BB99" s="186" t="str">
        <f t="shared" si="80"/>
        <v/>
      </c>
      <c r="BC99" s="266"/>
      <c r="BD99" s="266"/>
      <c r="BE99" s="266"/>
      <c r="BF99" s="266"/>
    </row>
    <row r="100" spans="4:58" x14ac:dyDescent="0.2">
      <c r="D100" s="180">
        <f>'Solar prot device - data'!D97</f>
        <v>71</v>
      </c>
      <c r="E100" s="181" t="str">
        <f>("Glazing"&amp;" + "&amp;'Solar prot device - data'!E97)</f>
        <v xml:space="preserve">Glazing + </v>
      </c>
      <c r="F100" s="182"/>
      <c r="G100" s="182"/>
      <c r="H100" s="178" t="str">
        <f>IF('Solar prot device - data'!F97&lt;&gt;"",'Solar prot device - data'!F97,"")</f>
        <v/>
      </c>
      <c r="I100" s="183" t="str">
        <f>IF('Solar prot device - data'!G97&lt;&gt;"",'Solar prot device - data'!G97,"")</f>
        <v/>
      </c>
      <c r="J100" s="268" t="str">
        <f>IF('Solar prot device - data'!H97&lt;&gt;"",'Solar prot device - data'!H97,"")</f>
        <v/>
      </c>
      <c r="K100" s="316" t="str">
        <f>IF('Solar prot device - data'!I97&lt;&gt;"",'Solar prot device - data'!I97,"")</f>
        <v/>
      </c>
      <c r="L100" s="184" t="str">
        <f t="shared" si="81"/>
        <v/>
      </c>
      <c r="M100" s="185" t="str">
        <f t="shared" si="82"/>
        <v/>
      </c>
      <c r="N100" s="185" t="str">
        <f t="shared" si="83"/>
        <v/>
      </c>
      <c r="O100" s="186" t="str">
        <f t="shared" si="84"/>
        <v/>
      </c>
      <c r="P100" s="311" t="str">
        <f t="shared" si="85"/>
        <v/>
      </c>
      <c r="Q100" s="185" t="str">
        <f t="shared" si="52"/>
        <v/>
      </c>
      <c r="R100" s="185" t="str">
        <f t="shared" si="46"/>
        <v/>
      </c>
      <c r="S100" s="214" t="str">
        <f t="shared" si="47"/>
        <v/>
      </c>
      <c r="T100" s="210" t="str">
        <f t="shared" si="48"/>
        <v/>
      </c>
      <c r="U100" s="185" t="str">
        <f t="shared" si="49"/>
        <v/>
      </c>
      <c r="V100" s="185" t="str">
        <f t="shared" si="50"/>
        <v/>
      </c>
      <c r="W100" s="214" t="str">
        <f t="shared" si="51"/>
        <v/>
      </c>
      <c r="Y100" s="184" t="str">
        <f t="shared" si="53"/>
        <v/>
      </c>
      <c r="Z100" s="185" t="str">
        <f t="shared" si="54"/>
        <v/>
      </c>
      <c r="AA100" s="185" t="str">
        <f t="shared" si="55"/>
        <v/>
      </c>
      <c r="AB100" s="186" t="str">
        <f t="shared" si="56"/>
        <v/>
      </c>
      <c r="AC100" s="184" t="str">
        <f t="shared" si="57"/>
        <v/>
      </c>
      <c r="AD100" s="185" t="str">
        <f t="shared" si="58"/>
        <v/>
      </c>
      <c r="AE100" s="185" t="str">
        <f t="shared" si="59"/>
        <v/>
      </c>
      <c r="AF100" s="186" t="str">
        <f t="shared" si="60"/>
        <v/>
      </c>
      <c r="AH100" s="184" t="str">
        <f t="shared" si="61"/>
        <v/>
      </c>
      <c r="AI100" s="185" t="str">
        <f t="shared" si="62"/>
        <v/>
      </c>
      <c r="AJ100" s="266" t="str">
        <f t="shared" si="63"/>
        <v/>
      </c>
      <c r="AK100" s="214" t="str">
        <f t="shared" si="64"/>
        <v/>
      </c>
      <c r="AL100" s="184" t="str">
        <f t="shared" si="65"/>
        <v/>
      </c>
      <c r="AM100" s="185" t="str">
        <f t="shared" si="66"/>
        <v/>
      </c>
      <c r="AN100" s="266" t="str">
        <f t="shared" si="67"/>
        <v/>
      </c>
      <c r="AO100" s="214" t="str">
        <f t="shared" si="68"/>
        <v/>
      </c>
      <c r="AP100" s="266"/>
      <c r="AQ100" s="184" t="str">
        <f t="shared" si="69"/>
        <v/>
      </c>
      <c r="AR100" s="185" t="str">
        <f t="shared" si="70"/>
        <v/>
      </c>
      <c r="AS100" s="185" t="str">
        <f t="shared" si="71"/>
        <v/>
      </c>
      <c r="AT100" s="186" t="str">
        <f t="shared" si="72"/>
        <v/>
      </c>
      <c r="AU100" s="184" t="str">
        <f t="shared" si="73"/>
        <v/>
      </c>
      <c r="AV100" s="185" t="str">
        <f t="shared" si="74"/>
        <v/>
      </c>
      <c r="AW100" s="185" t="str">
        <f t="shared" si="75"/>
        <v/>
      </c>
      <c r="AX100" s="186" t="str">
        <f t="shared" si="76"/>
        <v/>
      </c>
      <c r="AY100" s="184" t="str">
        <f t="shared" si="77"/>
        <v/>
      </c>
      <c r="AZ100" s="185" t="str">
        <f t="shared" si="78"/>
        <v/>
      </c>
      <c r="BA100" s="185" t="str">
        <f t="shared" si="79"/>
        <v/>
      </c>
      <c r="BB100" s="186" t="str">
        <f t="shared" si="80"/>
        <v/>
      </c>
      <c r="BC100" s="266"/>
      <c r="BD100" s="266"/>
      <c r="BE100" s="266"/>
      <c r="BF100" s="266"/>
    </row>
    <row r="101" spans="4:58" x14ac:dyDescent="0.2">
      <c r="D101" s="180">
        <f>'Solar prot device - data'!D98</f>
        <v>72</v>
      </c>
      <c r="E101" s="181" t="str">
        <f>("Glazing"&amp;" + "&amp;'Solar prot device - data'!E98)</f>
        <v xml:space="preserve">Glazing + </v>
      </c>
      <c r="F101" s="182"/>
      <c r="G101" s="182"/>
      <c r="H101" s="178" t="str">
        <f>IF('Solar prot device - data'!F98&lt;&gt;"",'Solar prot device - data'!F98,"")</f>
        <v/>
      </c>
      <c r="I101" s="183" t="str">
        <f>IF('Solar prot device - data'!G98&lt;&gt;"",'Solar prot device - data'!G98,"")</f>
        <v/>
      </c>
      <c r="J101" s="268" t="str">
        <f>IF('Solar prot device - data'!H98&lt;&gt;"",'Solar prot device - data'!H98,"")</f>
        <v/>
      </c>
      <c r="K101" s="316" t="str">
        <f>IF('Solar prot device - data'!I98&lt;&gt;"",'Solar prot device - data'!I98,"")</f>
        <v/>
      </c>
      <c r="L101" s="184" t="str">
        <f t="shared" si="81"/>
        <v/>
      </c>
      <c r="M101" s="185" t="str">
        <f t="shared" si="82"/>
        <v/>
      </c>
      <c r="N101" s="185" t="str">
        <f t="shared" si="83"/>
        <v/>
      </c>
      <c r="O101" s="186" t="str">
        <f t="shared" si="84"/>
        <v/>
      </c>
      <c r="P101" s="311" t="str">
        <f t="shared" si="85"/>
        <v/>
      </c>
      <c r="Q101" s="185" t="str">
        <f t="shared" si="52"/>
        <v/>
      </c>
      <c r="R101" s="185" t="str">
        <f t="shared" si="46"/>
        <v/>
      </c>
      <c r="S101" s="214" t="str">
        <f t="shared" si="47"/>
        <v/>
      </c>
      <c r="T101" s="210" t="str">
        <f t="shared" si="48"/>
        <v/>
      </c>
      <c r="U101" s="185" t="str">
        <f t="shared" si="49"/>
        <v/>
      </c>
      <c r="V101" s="185" t="str">
        <f t="shared" si="50"/>
        <v/>
      </c>
      <c r="W101" s="214" t="str">
        <f t="shared" si="51"/>
        <v/>
      </c>
      <c r="Y101" s="184" t="str">
        <f t="shared" si="53"/>
        <v/>
      </c>
      <c r="Z101" s="185" t="str">
        <f t="shared" si="54"/>
        <v/>
      </c>
      <c r="AA101" s="185" t="str">
        <f t="shared" si="55"/>
        <v/>
      </c>
      <c r="AB101" s="186" t="str">
        <f t="shared" si="56"/>
        <v/>
      </c>
      <c r="AC101" s="184" t="str">
        <f t="shared" si="57"/>
        <v/>
      </c>
      <c r="AD101" s="185" t="str">
        <f t="shared" si="58"/>
        <v/>
      </c>
      <c r="AE101" s="185" t="str">
        <f t="shared" si="59"/>
        <v/>
      </c>
      <c r="AF101" s="186" t="str">
        <f t="shared" si="60"/>
        <v/>
      </c>
      <c r="AH101" s="184" t="str">
        <f t="shared" si="61"/>
        <v/>
      </c>
      <c r="AI101" s="185" t="str">
        <f t="shared" si="62"/>
        <v/>
      </c>
      <c r="AJ101" s="266" t="str">
        <f t="shared" si="63"/>
        <v/>
      </c>
      <c r="AK101" s="214" t="str">
        <f t="shared" si="64"/>
        <v/>
      </c>
      <c r="AL101" s="184" t="str">
        <f t="shared" si="65"/>
        <v/>
      </c>
      <c r="AM101" s="185" t="str">
        <f t="shared" si="66"/>
        <v/>
      </c>
      <c r="AN101" s="266" t="str">
        <f t="shared" si="67"/>
        <v/>
      </c>
      <c r="AO101" s="214" t="str">
        <f t="shared" si="68"/>
        <v/>
      </c>
      <c r="AP101" s="266"/>
      <c r="AQ101" s="184" t="str">
        <f t="shared" si="69"/>
        <v/>
      </c>
      <c r="AR101" s="185" t="str">
        <f t="shared" si="70"/>
        <v/>
      </c>
      <c r="AS101" s="185" t="str">
        <f t="shared" si="71"/>
        <v/>
      </c>
      <c r="AT101" s="186" t="str">
        <f t="shared" si="72"/>
        <v/>
      </c>
      <c r="AU101" s="184" t="str">
        <f t="shared" si="73"/>
        <v/>
      </c>
      <c r="AV101" s="185" t="str">
        <f t="shared" si="74"/>
        <v/>
      </c>
      <c r="AW101" s="185" t="str">
        <f t="shared" si="75"/>
        <v/>
      </c>
      <c r="AX101" s="186" t="str">
        <f t="shared" si="76"/>
        <v/>
      </c>
      <c r="AY101" s="184" t="str">
        <f t="shared" si="77"/>
        <v/>
      </c>
      <c r="AZ101" s="185" t="str">
        <f t="shared" si="78"/>
        <v/>
      </c>
      <c r="BA101" s="185" t="str">
        <f t="shared" si="79"/>
        <v/>
      </c>
      <c r="BB101" s="186" t="str">
        <f t="shared" si="80"/>
        <v/>
      </c>
      <c r="BC101" s="266"/>
      <c r="BD101" s="266"/>
      <c r="BE101" s="266"/>
      <c r="BF101" s="266"/>
    </row>
    <row r="102" spans="4:58" x14ac:dyDescent="0.2">
      <c r="D102" s="180">
        <f>'Solar prot device - data'!D99</f>
        <v>73</v>
      </c>
      <c r="E102" s="181" t="str">
        <f>("Glazing"&amp;" + "&amp;'Solar prot device - data'!E99)</f>
        <v xml:space="preserve">Glazing + </v>
      </c>
      <c r="F102" s="182"/>
      <c r="G102" s="182"/>
      <c r="H102" s="178" t="str">
        <f>IF('Solar prot device - data'!F99&lt;&gt;"",'Solar prot device - data'!F99,"")</f>
        <v/>
      </c>
      <c r="I102" s="183" t="str">
        <f>IF('Solar prot device - data'!G99&lt;&gt;"",'Solar prot device - data'!G99,"")</f>
        <v/>
      </c>
      <c r="J102" s="268" t="str">
        <f>IF('Solar prot device - data'!H99&lt;&gt;"",'Solar prot device - data'!H99,"")</f>
        <v/>
      </c>
      <c r="K102" s="316" t="str">
        <f>IF('Solar prot device - data'!I99&lt;&gt;"",'Solar prot device - data'!I99,"")</f>
        <v/>
      </c>
      <c r="L102" s="184" t="str">
        <f t="shared" si="81"/>
        <v/>
      </c>
      <c r="M102" s="185" t="str">
        <f t="shared" si="82"/>
        <v/>
      </c>
      <c r="N102" s="185" t="str">
        <f t="shared" si="83"/>
        <v/>
      </c>
      <c r="O102" s="186" t="str">
        <f t="shared" si="84"/>
        <v/>
      </c>
      <c r="P102" s="311" t="str">
        <f t="shared" si="85"/>
        <v/>
      </c>
      <c r="Q102" s="185" t="str">
        <f t="shared" si="52"/>
        <v/>
      </c>
      <c r="R102" s="185" t="str">
        <f t="shared" si="46"/>
        <v/>
      </c>
      <c r="S102" s="214" t="str">
        <f t="shared" si="47"/>
        <v/>
      </c>
      <c r="T102" s="210" t="str">
        <f t="shared" si="48"/>
        <v/>
      </c>
      <c r="U102" s="185" t="str">
        <f t="shared" si="49"/>
        <v/>
      </c>
      <c r="V102" s="185" t="str">
        <f t="shared" si="50"/>
        <v/>
      </c>
      <c r="W102" s="214" t="str">
        <f t="shared" si="51"/>
        <v/>
      </c>
      <c r="Y102" s="184" t="str">
        <f t="shared" si="53"/>
        <v/>
      </c>
      <c r="Z102" s="185" t="str">
        <f t="shared" si="54"/>
        <v/>
      </c>
      <c r="AA102" s="185" t="str">
        <f t="shared" si="55"/>
        <v/>
      </c>
      <c r="AB102" s="186" t="str">
        <f t="shared" si="56"/>
        <v/>
      </c>
      <c r="AC102" s="184" t="str">
        <f t="shared" si="57"/>
        <v/>
      </c>
      <c r="AD102" s="185" t="str">
        <f t="shared" si="58"/>
        <v/>
      </c>
      <c r="AE102" s="185" t="str">
        <f t="shared" si="59"/>
        <v/>
      </c>
      <c r="AF102" s="186" t="str">
        <f t="shared" si="60"/>
        <v/>
      </c>
      <c r="AH102" s="184" t="str">
        <f t="shared" si="61"/>
        <v/>
      </c>
      <c r="AI102" s="185" t="str">
        <f t="shared" si="62"/>
        <v/>
      </c>
      <c r="AJ102" s="266" t="str">
        <f t="shared" si="63"/>
        <v/>
      </c>
      <c r="AK102" s="214" t="str">
        <f t="shared" si="64"/>
        <v/>
      </c>
      <c r="AL102" s="184" t="str">
        <f t="shared" si="65"/>
        <v/>
      </c>
      <c r="AM102" s="185" t="str">
        <f t="shared" si="66"/>
        <v/>
      </c>
      <c r="AN102" s="266" t="str">
        <f t="shared" si="67"/>
        <v/>
      </c>
      <c r="AO102" s="214" t="str">
        <f t="shared" si="68"/>
        <v/>
      </c>
      <c r="AP102" s="266"/>
      <c r="AQ102" s="184" t="str">
        <f t="shared" si="69"/>
        <v/>
      </c>
      <c r="AR102" s="185" t="str">
        <f t="shared" si="70"/>
        <v/>
      </c>
      <c r="AS102" s="185" t="str">
        <f t="shared" si="71"/>
        <v/>
      </c>
      <c r="AT102" s="186" t="str">
        <f t="shared" si="72"/>
        <v/>
      </c>
      <c r="AU102" s="184" t="str">
        <f t="shared" si="73"/>
        <v/>
      </c>
      <c r="AV102" s="185" t="str">
        <f t="shared" si="74"/>
        <v/>
      </c>
      <c r="AW102" s="185" t="str">
        <f t="shared" si="75"/>
        <v/>
      </c>
      <c r="AX102" s="186" t="str">
        <f t="shared" si="76"/>
        <v/>
      </c>
      <c r="AY102" s="184" t="str">
        <f t="shared" si="77"/>
        <v/>
      </c>
      <c r="AZ102" s="185" t="str">
        <f t="shared" si="78"/>
        <v/>
      </c>
      <c r="BA102" s="185" t="str">
        <f t="shared" si="79"/>
        <v/>
      </c>
      <c r="BB102" s="186" t="str">
        <f t="shared" si="80"/>
        <v/>
      </c>
      <c r="BC102" s="266"/>
      <c r="BD102" s="266"/>
      <c r="BE102" s="266"/>
      <c r="BF102" s="266"/>
    </row>
    <row r="103" spans="4:58" x14ac:dyDescent="0.2">
      <c r="D103" s="180">
        <f>'Solar prot device - data'!D100</f>
        <v>74</v>
      </c>
      <c r="E103" s="181" t="str">
        <f>("Glazing"&amp;" + "&amp;'Solar prot device - data'!E100)</f>
        <v xml:space="preserve">Glazing + </v>
      </c>
      <c r="F103" s="182"/>
      <c r="G103" s="182"/>
      <c r="H103" s="178" t="str">
        <f>IF('Solar prot device - data'!F100&lt;&gt;"",'Solar prot device - data'!F100,"")</f>
        <v/>
      </c>
      <c r="I103" s="183" t="str">
        <f>IF('Solar prot device - data'!G100&lt;&gt;"",'Solar prot device - data'!G100,"")</f>
        <v/>
      </c>
      <c r="J103" s="268" t="str">
        <f>IF('Solar prot device - data'!H100&lt;&gt;"",'Solar prot device - data'!H100,"")</f>
        <v/>
      </c>
      <c r="K103" s="316" t="str">
        <f>IF('Solar prot device - data'!I100&lt;&gt;"",'Solar prot device - data'!I100,"")</f>
        <v/>
      </c>
      <c r="L103" s="184" t="str">
        <f t="shared" si="81"/>
        <v/>
      </c>
      <c r="M103" s="185" t="str">
        <f t="shared" si="82"/>
        <v/>
      </c>
      <c r="N103" s="185" t="str">
        <f t="shared" si="83"/>
        <v/>
      </c>
      <c r="O103" s="186" t="str">
        <f t="shared" si="84"/>
        <v/>
      </c>
      <c r="P103" s="311" t="str">
        <f t="shared" si="85"/>
        <v/>
      </c>
      <c r="Q103" s="185" t="str">
        <f t="shared" si="52"/>
        <v/>
      </c>
      <c r="R103" s="185" t="str">
        <f t="shared" si="46"/>
        <v/>
      </c>
      <c r="S103" s="214" t="str">
        <f t="shared" si="47"/>
        <v/>
      </c>
      <c r="T103" s="210" t="str">
        <f t="shared" si="48"/>
        <v/>
      </c>
      <c r="U103" s="185" t="str">
        <f t="shared" si="49"/>
        <v/>
      </c>
      <c r="V103" s="185" t="str">
        <f t="shared" si="50"/>
        <v/>
      </c>
      <c r="W103" s="214" t="str">
        <f t="shared" si="51"/>
        <v/>
      </c>
      <c r="Y103" s="184" t="str">
        <f t="shared" si="53"/>
        <v/>
      </c>
      <c r="Z103" s="185" t="str">
        <f t="shared" si="54"/>
        <v/>
      </c>
      <c r="AA103" s="185" t="str">
        <f t="shared" si="55"/>
        <v/>
      </c>
      <c r="AB103" s="186" t="str">
        <f t="shared" si="56"/>
        <v/>
      </c>
      <c r="AC103" s="184" t="str">
        <f t="shared" si="57"/>
        <v/>
      </c>
      <c r="AD103" s="185" t="str">
        <f t="shared" si="58"/>
        <v/>
      </c>
      <c r="AE103" s="185" t="str">
        <f t="shared" si="59"/>
        <v/>
      </c>
      <c r="AF103" s="186" t="str">
        <f t="shared" si="60"/>
        <v/>
      </c>
      <c r="AH103" s="184" t="str">
        <f t="shared" si="61"/>
        <v/>
      </c>
      <c r="AI103" s="185" t="str">
        <f t="shared" si="62"/>
        <v/>
      </c>
      <c r="AJ103" s="266" t="str">
        <f t="shared" si="63"/>
        <v/>
      </c>
      <c r="AK103" s="214" t="str">
        <f t="shared" si="64"/>
        <v/>
      </c>
      <c r="AL103" s="184" t="str">
        <f t="shared" si="65"/>
        <v/>
      </c>
      <c r="AM103" s="185" t="str">
        <f t="shared" si="66"/>
        <v/>
      </c>
      <c r="AN103" s="266" t="str">
        <f t="shared" si="67"/>
        <v/>
      </c>
      <c r="AO103" s="214" t="str">
        <f t="shared" si="68"/>
        <v/>
      </c>
      <c r="AP103" s="266"/>
      <c r="AQ103" s="184" t="str">
        <f t="shared" si="69"/>
        <v/>
      </c>
      <c r="AR103" s="185" t="str">
        <f t="shared" si="70"/>
        <v/>
      </c>
      <c r="AS103" s="185" t="str">
        <f t="shared" si="71"/>
        <v/>
      </c>
      <c r="AT103" s="186" t="str">
        <f t="shared" si="72"/>
        <v/>
      </c>
      <c r="AU103" s="184" t="str">
        <f t="shared" si="73"/>
        <v/>
      </c>
      <c r="AV103" s="185" t="str">
        <f t="shared" si="74"/>
        <v/>
      </c>
      <c r="AW103" s="185" t="str">
        <f t="shared" si="75"/>
        <v/>
      </c>
      <c r="AX103" s="186" t="str">
        <f t="shared" si="76"/>
        <v/>
      </c>
      <c r="AY103" s="184" t="str">
        <f t="shared" si="77"/>
        <v/>
      </c>
      <c r="AZ103" s="185" t="str">
        <f t="shared" si="78"/>
        <v/>
      </c>
      <c r="BA103" s="185" t="str">
        <f t="shared" si="79"/>
        <v/>
      </c>
      <c r="BB103" s="186" t="str">
        <f t="shared" si="80"/>
        <v/>
      </c>
      <c r="BC103" s="266"/>
      <c r="BD103" s="266"/>
      <c r="BE103" s="266"/>
      <c r="BF103" s="266"/>
    </row>
    <row r="104" spans="4:58" x14ac:dyDescent="0.2">
      <c r="D104" s="180">
        <f>'Solar prot device - data'!D101</f>
        <v>75</v>
      </c>
      <c r="E104" s="181" t="str">
        <f>("Glazing"&amp;" + "&amp;'Solar prot device - data'!E101)</f>
        <v xml:space="preserve">Glazing + </v>
      </c>
      <c r="F104" s="182"/>
      <c r="G104" s="182"/>
      <c r="H104" s="178" t="str">
        <f>IF('Solar prot device - data'!F101&lt;&gt;"",'Solar prot device - data'!F101,"")</f>
        <v/>
      </c>
      <c r="I104" s="183" t="str">
        <f>IF('Solar prot device - data'!G101&lt;&gt;"",'Solar prot device - data'!G101,"")</f>
        <v/>
      </c>
      <c r="J104" s="268" t="str">
        <f>IF('Solar prot device - data'!H101&lt;&gt;"",'Solar prot device - data'!H101,"")</f>
        <v/>
      </c>
      <c r="K104" s="316" t="str">
        <f>IF('Solar prot device - data'!I101&lt;&gt;"",'Solar prot device - data'!I101,"")</f>
        <v/>
      </c>
      <c r="L104" s="184" t="str">
        <f t="shared" si="81"/>
        <v/>
      </c>
      <c r="M104" s="185" t="str">
        <f t="shared" si="82"/>
        <v/>
      </c>
      <c r="N104" s="185" t="str">
        <f t="shared" si="83"/>
        <v/>
      </c>
      <c r="O104" s="186" t="str">
        <f t="shared" si="84"/>
        <v/>
      </c>
      <c r="P104" s="311" t="str">
        <f t="shared" si="85"/>
        <v/>
      </c>
      <c r="Q104" s="185" t="str">
        <f t="shared" si="52"/>
        <v/>
      </c>
      <c r="R104" s="185" t="str">
        <f t="shared" si="46"/>
        <v/>
      </c>
      <c r="S104" s="214" t="str">
        <f t="shared" si="47"/>
        <v/>
      </c>
      <c r="T104" s="210" t="str">
        <f t="shared" si="48"/>
        <v/>
      </c>
      <c r="U104" s="185" t="str">
        <f t="shared" si="49"/>
        <v/>
      </c>
      <c r="V104" s="185" t="str">
        <f t="shared" si="50"/>
        <v/>
      </c>
      <c r="W104" s="214" t="str">
        <f t="shared" si="51"/>
        <v/>
      </c>
      <c r="Y104" s="184" t="str">
        <f t="shared" si="53"/>
        <v/>
      </c>
      <c r="Z104" s="185" t="str">
        <f t="shared" si="54"/>
        <v/>
      </c>
      <c r="AA104" s="185" t="str">
        <f t="shared" si="55"/>
        <v/>
      </c>
      <c r="AB104" s="186" t="str">
        <f t="shared" si="56"/>
        <v/>
      </c>
      <c r="AC104" s="184" t="str">
        <f t="shared" si="57"/>
        <v/>
      </c>
      <c r="AD104" s="185" t="str">
        <f t="shared" si="58"/>
        <v/>
      </c>
      <c r="AE104" s="185" t="str">
        <f t="shared" si="59"/>
        <v/>
      </c>
      <c r="AF104" s="186" t="str">
        <f t="shared" si="60"/>
        <v/>
      </c>
      <c r="AH104" s="184" t="str">
        <f t="shared" si="61"/>
        <v/>
      </c>
      <c r="AI104" s="185" t="str">
        <f t="shared" si="62"/>
        <v/>
      </c>
      <c r="AJ104" s="266" t="str">
        <f t="shared" si="63"/>
        <v/>
      </c>
      <c r="AK104" s="214" t="str">
        <f t="shared" si="64"/>
        <v/>
      </c>
      <c r="AL104" s="184" t="str">
        <f t="shared" si="65"/>
        <v/>
      </c>
      <c r="AM104" s="185" t="str">
        <f t="shared" si="66"/>
        <v/>
      </c>
      <c r="AN104" s="266" t="str">
        <f t="shared" si="67"/>
        <v/>
      </c>
      <c r="AO104" s="214" t="str">
        <f t="shared" si="68"/>
        <v/>
      </c>
      <c r="AP104" s="266"/>
      <c r="AQ104" s="184" t="str">
        <f t="shared" si="69"/>
        <v/>
      </c>
      <c r="AR104" s="185" t="str">
        <f t="shared" si="70"/>
        <v/>
      </c>
      <c r="AS104" s="185" t="str">
        <f t="shared" si="71"/>
        <v/>
      </c>
      <c r="AT104" s="186" t="str">
        <f t="shared" si="72"/>
        <v/>
      </c>
      <c r="AU104" s="184" t="str">
        <f t="shared" si="73"/>
        <v/>
      </c>
      <c r="AV104" s="185" t="str">
        <f t="shared" si="74"/>
        <v/>
      </c>
      <c r="AW104" s="185" t="str">
        <f t="shared" si="75"/>
        <v/>
      </c>
      <c r="AX104" s="186" t="str">
        <f t="shared" si="76"/>
        <v/>
      </c>
      <c r="AY104" s="184" t="str">
        <f t="shared" si="77"/>
        <v/>
      </c>
      <c r="AZ104" s="185" t="str">
        <f t="shared" si="78"/>
        <v/>
      </c>
      <c r="BA104" s="185" t="str">
        <f t="shared" si="79"/>
        <v/>
      </c>
      <c r="BB104" s="186" t="str">
        <f t="shared" si="80"/>
        <v/>
      </c>
      <c r="BC104" s="266"/>
      <c r="BD104" s="266"/>
      <c r="BE104" s="266"/>
      <c r="BF104" s="266"/>
    </row>
    <row r="105" spans="4:58" x14ac:dyDescent="0.2">
      <c r="D105" s="180">
        <f>'Solar prot device - data'!D102</f>
        <v>76</v>
      </c>
      <c r="E105" s="181" t="str">
        <f>("Glazing"&amp;" + "&amp;'Solar prot device - data'!E102)</f>
        <v xml:space="preserve">Glazing + </v>
      </c>
      <c r="F105" s="182"/>
      <c r="G105" s="182"/>
      <c r="H105" s="178" t="str">
        <f>IF('Solar prot device - data'!F102&lt;&gt;"",'Solar prot device - data'!F102,"")</f>
        <v/>
      </c>
      <c r="I105" s="183" t="str">
        <f>IF('Solar prot device - data'!G102&lt;&gt;"",'Solar prot device - data'!G102,"")</f>
        <v/>
      </c>
      <c r="J105" s="268" t="str">
        <f>IF('Solar prot device - data'!H102&lt;&gt;"",'Solar prot device - data'!H102,"")</f>
        <v/>
      </c>
      <c r="K105" s="316" t="str">
        <f>IF('Solar prot device - data'!I102&lt;&gt;"",'Solar prot device - data'!I102,"")</f>
        <v/>
      </c>
      <c r="L105" s="184" t="str">
        <f t="shared" si="81"/>
        <v/>
      </c>
      <c r="M105" s="185" t="str">
        <f t="shared" si="82"/>
        <v/>
      </c>
      <c r="N105" s="185" t="str">
        <f t="shared" si="83"/>
        <v/>
      </c>
      <c r="O105" s="186" t="str">
        <f t="shared" si="84"/>
        <v/>
      </c>
      <c r="P105" s="311" t="str">
        <f t="shared" si="85"/>
        <v/>
      </c>
      <c r="Q105" s="185" t="str">
        <f t="shared" si="52"/>
        <v/>
      </c>
      <c r="R105" s="185" t="str">
        <f t="shared" si="46"/>
        <v/>
      </c>
      <c r="S105" s="214" t="str">
        <f t="shared" si="47"/>
        <v/>
      </c>
      <c r="T105" s="210" t="str">
        <f t="shared" si="48"/>
        <v/>
      </c>
      <c r="U105" s="185" t="str">
        <f t="shared" si="49"/>
        <v/>
      </c>
      <c r="V105" s="185" t="str">
        <f t="shared" si="50"/>
        <v/>
      </c>
      <c r="W105" s="214" t="str">
        <f t="shared" si="51"/>
        <v/>
      </c>
      <c r="Y105" s="184" t="str">
        <f t="shared" si="53"/>
        <v/>
      </c>
      <c r="Z105" s="185" t="str">
        <f t="shared" si="54"/>
        <v/>
      </c>
      <c r="AA105" s="185" t="str">
        <f t="shared" si="55"/>
        <v/>
      </c>
      <c r="AB105" s="186" t="str">
        <f t="shared" si="56"/>
        <v/>
      </c>
      <c r="AC105" s="184" t="str">
        <f t="shared" si="57"/>
        <v/>
      </c>
      <c r="AD105" s="185" t="str">
        <f t="shared" si="58"/>
        <v/>
      </c>
      <c r="AE105" s="185" t="str">
        <f t="shared" si="59"/>
        <v/>
      </c>
      <c r="AF105" s="186" t="str">
        <f t="shared" si="60"/>
        <v/>
      </c>
      <c r="AH105" s="184" t="str">
        <f t="shared" si="61"/>
        <v/>
      </c>
      <c r="AI105" s="185" t="str">
        <f t="shared" si="62"/>
        <v/>
      </c>
      <c r="AJ105" s="266" t="str">
        <f t="shared" si="63"/>
        <v/>
      </c>
      <c r="AK105" s="214" t="str">
        <f t="shared" si="64"/>
        <v/>
      </c>
      <c r="AL105" s="184" t="str">
        <f t="shared" si="65"/>
        <v/>
      </c>
      <c r="AM105" s="185" t="str">
        <f t="shared" si="66"/>
        <v/>
      </c>
      <c r="AN105" s="266" t="str">
        <f t="shared" si="67"/>
        <v/>
      </c>
      <c r="AO105" s="214" t="str">
        <f t="shared" si="68"/>
        <v/>
      </c>
      <c r="AP105" s="266"/>
      <c r="AQ105" s="184" t="str">
        <f t="shared" si="69"/>
        <v/>
      </c>
      <c r="AR105" s="185" t="str">
        <f t="shared" si="70"/>
        <v/>
      </c>
      <c r="AS105" s="185" t="str">
        <f t="shared" si="71"/>
        <v/>
      </c>
      <c r="AT105" s="186" t="str">
        <f t="shared" si="72"/>
        <v/>
      </c>
      <c r="AU105" s="184" t="str">
        <f t="shared" si="73"/>
        <v/>
      </c>
      <c r="AV105" s="185" t="str">
        <f t="shared" si="74"/>
        <v/>
      </c>
      <c r="AW105" s="185" t="str">
        <f t="shared" si="75"/>
        <v/>
      </c>
      <c r="AX105" s="186" t="str">
        <f t="shared" si="76"/>
        <v/>
      </c>
      <c r="AY105" s="184" t="str">
        <f t="shared" si="77"/>
        <v/>
      </c>
      <c r="AZ105" s="185" t="str">
        <f t="shared" si="78"/>
        <v/>
      </c>
      <c r="BA105" s="185" t="str">
        <f t="shared" si="79"/>
        <v/>
      </c>
      <c r="BB105" s="186" t="str">
        <f t="shared" si="80"/>
        <v/>
      </c>
      <c r="BC105" s="266"/>
      <c r="BD105" s="266"/>
      <c r="BE105" s="266"/>
      <c r="BF105" s="266"/>
    </row>
    <row r="106" spans="4:58" x14ac:dyDescent="0.2">
      <c r="D106" s="180">
        <f>'Solar prot device - data'!D103</f>
        <v>77</v>
      </c>
      <c r="E106" s="181" t="str">
        <f>("Glazing"&amp;" + "&amp;'Solar prot device - data'!E103)</f>
        <v xml:space="preserve">Glazing + </v>
      </c>
      <c r="F106" s="182"/>
      <c r="G106" s="182"/>
      <c r="H106" s="178" t="str">
        <f>IF('Solar prot device - data'!F103&lt;&gt;"",'Solar prot device - data'!F103,"")</f>
        <v/>
      </c>
      <c r="I106" s="183" t="str">
        <f>IF('Solar prot device - data'!G103&lt;&gt;"",'Solar prot device - data'!G103,"")</f>
        <v/>
      </c>
      <c r="J106" s="268" t="str">
        <f>IF('Solar prot device - data'!H103&lt;&gt;"",'Solar prot device - data'!H103,"")</f>
        <v/>
      </c>
      <c r="K106" s="316" t="str">
        <f>IF('Solar prot device - data'!I103&lt;&gt;"",'Solar prot device - data'!I103,"")</f>
        <v/>
      </c>
      <c r="L106" s="184" t="str">
        <f t="shared" si="81"/>
        <v/>
      </c>
      <c r="M106" s="185" t="str">
        <f t="shared" si="82"/>
        <v/>
      </c>
      <c r="N106" s="185" t="str">
        <f t="shared" si="83"/>
        <v/>
      </c>
      <c r="O106" s="186" t="str">
        <f t="shared" si="84"/>
        <v/>
      </c>
      <c r="P106" s="311" t="str">
        <f t="shared" si="85"/>
        <v/>
      </c>
      <c r="Q106" s="185" t="str">
        <f t="shared" si="52"/>
        <v/>
      </c>
      <c r="R106" s="185" t="str">
        <f t="shared" si="46"/>
        <v/>
      </c>
      <c r="S106" s="214" t="str">
        <f t="shared" si="47"/>
        <v/>
      </c>
      <c r="T106" s="210" t="str">
        <f t="shared" si="48"/>
        <v/>
      </c>
      <c r="U106" s="185" t="str">
        <f t="shared" si="49"/>
        <v/>
      </c>
      <c r="V106" s="185" t="str">
        <f t="shared" si="50"/>
        <v/>
      </c>
      <c r="W106" s="214" t="str">
        <f t="shared" si="51"/>
        <v/>
      </c>
      <c r="Y106" s="184" t="str">
        <f t="shared" si="53"/>
        <v/>
      </c>
      <c r="Z106" s="185" t="str">
        <f t="shared" si="54"/>
        <v/>
      </c>
      <c r="AA106" s="185" t="str">
        <f t="shared" si="55"/>
        <v/>
      </c>
      <c r="AB106" s="186" t="str">
        <f t="shared" si="56"/>
        <v/>
      </c>
      <c r="AC106" s="184" t="str">
        <f t="shared" si="57"/>
        <v/>
      </c>
      <c r="AD106" s="185" t="str">
        <f t="shared" si="58"/>
        <v/>
      </c>
      <c r="AE106" s="185" t="str">
        <f t="shared" si="59"/>
        <v/>
      </c>
      <c r="AF106" s="186" t="str">
        <f t="shared" si="60"/>
        <v/>
      </c>
      <c r="AH106" s="184" t="str">
        <f t="shared" si="61"/>
        <v/>
      </c>
      <c r="AI106" s="185" t="str">
        <f t="shared" si="62"/>
        <v/>
      </c>
      <c r="AJ106" s="266" t="str">
        <f t="shared" si="63"/>
        <v/>
      </c>
      <c r="AK106" s="214" t="str">
        <f t="shared" si="64"/>
        <v/>
      </c>
      <c r="AL106" s="184" t="str">
        <f t="shared" si="65"/>
        <v/>
      </c>
      <c r="AM106" s="185" t="str">
        <f t="shared" si="66"/>
        <v/>
      </c>
      <c r="AN106" s="266" t="str">
        <f t="shared" si="67"/>
        <v/>
      </c>
      <c r="AO106" s="214" t="str">
        <f t="shared" si="68"/>
        <v/>
      </c>
      <c r="AP106" s="266"/>
      <c r="AQ106" s="184" t="str">
        <f t="shared" si="69"/>
        <v/>
      </c>
      <c r="AR106" s="185" t="str">
        <f t="shared" si="70"/>
        <v/>
      </c>
      <c r="AS106" s="185" t="str">
        <f t="shared" si="71"/>
        <v/>
      </c>
      <c r="AT106" s="186" t="str">
        <f t="shared" si="72"/>
        <v/>
      </c>
      <c r="AU106" s="184" t="str">
        <f t="shared" si="73"/>
        <v/>
      </c>
      <c r="AV106" s="185" t="str">
        <f t="shared" si="74"/>
        <v/>
      </c>
      <c r="AW106" s="185" t="str">
        <f t="shared" si="75"/>
        <v/>
      </c>
      <c r="AX106" s="186" t="str">
        <f t="shared" si="76"/>
        <v/>
      </c>
      <c r="AY106" s="184" t="str">
        <f t="shared" si="77"/>
        <v/>
      </c>
      <c r="AZ106" s="185" t="str">
        <f t="shared" si="78"/>
        <v/>
      </c>
      <c r="BA106" s="185" t="str">
        <f t="shared" si="79"/>
        <v/>
      </c>
      <c r="BB106" s="186" t="str">
        <f t="shared" si="80"/>
        <v/>
      </c>
      <c r="BC106" s="266"/>
      <c r="BD106" s="266"/>
      <c r="BE106" s="266"/>
      <c r="BF106" s="266"/>
    </row>
    <row r="107" spans="4:58" x14ac:dyDescent="0.2">
      <c r="D107" s="180">
        <f>'Solar prot device - data'!D104</f>
        <v>78</v>
      </c>
      <c r="E107" s="181" t="str">
        <f>("Glazing"&amp;" + "&amp;'Solar prot device - data'!E104)</f>
        <v xml:space="preserve">Glazing + </v>
      </c>
      <c r="F107" s="182"/>
      <c r="G107" s="182"/>
      <c r="H107" s="178" t="str">
        <f>IF('Solar prot device - data'!F104&lt;&gt;"",'Solar prot device - data'!F104,"")</f>
        <v/>
      </c>
      <c r="I107" s="183" t="str">
        <f>IF('Solar prot device - data'!G104&lt;&gt;"",'Solar prot device - data'!G104,"")</f>
        <v/>
      </c>
      <c r="J107" s="268" t="str">
        <f>IF('Solar prot device - data'!H104&lt;&gt;"",'Solar prot device - data'!H104,"")</f>
        <v/>
      </c>
      <c r="K107" s="316" t="str">
        <f>IF('Solar prot device - data'!I104&lt;&gt;"",'Solar prot device - data'!I104,"")</f>
        <v/>
      </c>
      <c r="L107" s="184" t="str">
        <f t="shared" si="81"/>
        <v/>
      </c>
      <c r="M107" s="185" t="str">
        <f t="shared" si="82"/>
        <v/>
      </c>
      <c r="N107" s="185" t="str">
        <f t="shared" si="83"/>
        <v/>
      </c>
      <c r="O107" s="186" t="str">
        <f t="shared" si="84"/>
        <v/>
      </c>
      <c r="P107" s="311" t="str">
        <f t="shared" si="85"/>
        <v/>
      </c>
      <c r="Q107" s="185" t="str">
        <f t="shared" si="52"/>
        <v/>
      </c>
      <c r="R107" s="185" t="str">
        <f t="shared" si="46"/>
        <v/>
      </c>
      <c r="S107" s="214" t="str">
        <f t="shared" si="47"/>
        <v/>
      </c>
      <c r="T107" s="210" t="str">
        <f t="shared" si="48"/>
        <v/>
      </c>
      <c r="U107" s="185" t="str">
        <f t="shared" si="49"/>
        <v/>
      </c>
      <c r="V107" s="185" t="str">
        <f t="shared" si="50"/>
        <v/>
      </c>
      <c r="W107" s="214" t="str">
        <f t="shared" si="51"/>
        <v/>
      </c>
      <c r="Y107" s="184" t="str">
        <f t="shared" si="53"/>
        <v/>
      </c>
      <c r="Z107" s="185" t="str">
        <f t="shared" si="54"/>
        <v/>
      </c>
      <c r="AA107" s="185" t="str">
        <f t="shared" si="55"/>
        <v/>
      </c>
      <c r="AB107" s="186" t="str">
        <f t="shared" si="56"/>
        <v/>
      </c>
      <c r="AC107" s="184" t="str">
        <f t="shared" si="57"/>
        <v/>
      </c>
      <c r="AD107" s="185" t="str">
        <f t="shared" si="58"/>
        <v/>
      </c>
      <c r="AE107" s="185" t="str">
        <f t="shared" si="59"/>
        <v/>
      </c>
      <c r="AF107" s="186" t="str">
        <f t="shared" si="60"/>
        <v/>
      </c>
      <c r="AH107" s="184" t="str">
        <f t="shared" si="61"/>
        <v/>
      </c>
      <c r="AI107" s="185" t="str">
        <f t="shared" si="62"/>
        <v/>
      </c>
      <c r="AJ107" s="266" t="str">
        <f t="shared" si="63"/>
        <v/>
      </c>
      <c r="AK107" s="214" t="str">
        <f t="shared" si="64"/>
        <v/>
      </c>
      <c r="AL107" s="184" t="str">
        <f t="shared" si="65"/>
        <v/>
      </c>
      <c r="AM107" s="185" t="str">
        <f t="shared" si="66"/>
        <v/>
      </c>
      <c r="AN107" s="266" t="str">
        <f t="shared" si="67"/>
        <v/>
      </c>
      <c r="AO107" s="214" t="str">
        <f t="shared" si="68"/>
        <v/>
      </c>
      <c r="AP107" s="266"/>
      <c r="AQ107" s="184" t="str">
        <f t="shared" si="69"/>
        <v/>
      </c>
      <c r="AR107" s="185" t="str">
        <f t="shared" si="70"/>
        <v/>
      </c>
      <c r="AS107" s="185" t="str">
        <f t="shared" si="71"/>
        <v/>
      </c>
      <c r="AT107" s="186" t="str">
        <f t="shared" si="72"/>
        <v/>
      </c>
      <c r="AU107" s="184" t="str">
        <f t="shared" si="73"/>
        <v/>
      </c>
      <c r="AV107" s="185" t="str">
        <f t="shared" si="74"/>
        <v/>
      </c>
      <c r="AW107" s="185" t="str">
        <f t="shared" si="75"/>
        <v/>
      </c>
      <c r="AX107" s="186" t="str">
        <f t="shared" si="76"/>
        <v/>
      </c>
      <c r="AY107" s="184" t="str">
        <f t="shared" si="77"/>
        <v/>
      </c>
      <c r="AZ107" s="185" t="str">
        <f t="shared" si="78"/>
        <v/>
      </c>
      <c r="BA107" s="185" t="str">
        <f t="shared" si="79"/>
        <v/>
      </c>
      <c r="BB107" s="186" t="str">
        <f t="shared" si="80"/>
        <v/>
      </c>
      <c r="BC107" s="266"/>
      <c r="BD107" s="266"/>
      <c r="BE107" s="266"/>
      <c r="BF107" s="266"/>
    </row>
    <row r="108" spans="4:58" x14ac:dyDescent="0.2">
      <c r="D108" s="180">
        <f>'Solar prot device - data'!D105</f>
        <v>79</v>
      </c>
      <c r="E108" s="181" t="str">
        <f>("Glazing"&amp;" + "&amp;'Solar prot device - data'!E105)</f>
        <v xml:space="preserve">Glazing + </v>
      </c>
      <c r="F108" s="182"/>
      <c r="G108" s="182"/>
      <c r="H108" s="178" t="str">
        <f>IF('Solar prot device - data'!F105&lt;&gt;"",'Solar prot device - data'!F105,"")</f>
        <v/>
      </c>
      <c r="I108" s="183" t="str">
        <f>IF('Solar prot device - data'!G105&lt;&gt;"",'Solar prot device - data'!G105,"")</f>
        <v/>
      </c>
      <c r="J108" s="268" t="str">
        <f>IF('Solar prot device - data'!H105&lt;&gt;"",'Solar prot device - data'!H105,"")</f>
        <v/>
      </c>
      <c r="K108" s="316" t="str">
        <f>IF('Solar prot device - data'!I105&lt;&gt;"",'Solar prot device - data'!I105,"")</f>
        <v/>
      </c>
      <c r="L108" s="184" t="str">
        <f t="shared" si="81"/>
        <v/>
      </c>
      <c r="M108" s="185" t="str">
        <f t="shared" si="82"/>
        <v/>
      </c>
      <c r="N108" s="185" t="str">
        <f t="shared" si="83"/>
        <v/>
      </c>
      <c r="O108" s="186" t="str">
        <f t="shared" si="84"/>
        <v/>
      </c>
      <c r="P108" s="311" t="str">
        <f t="shared" si="85"/>
        <v/>
      </c>
      <c r="Q108" s="185" t="str">
        <f t="shared" si="52"/>
        <v/>
      </c>
      <c r="R108" s="185" t="str">
        <f t="shared" ref="R108:R126" si="86">IF(AND($H108&lt;&gt;"",$I108&lt;&gt;""),BK$27*(1-BK$27*$I108-$K108*BK$33/BK$30),"")</f>
        <v/>
      </c>
      <c r="S108" s="214" t="str">
        <f t="shared" ref="S108:S126" si="87">IF(AND($H108&lt;&gt;"",$I108&lt;&gt;""),BL$27*(1-BL$27*$I108-$K108*BL$33/BL$30),"")</f>
        <v/>
      </c>
      <c r="T108" s="210" t="str">
        <f t="shared" si="48"/>
        <v/>
      </c>
      <c r="U108" s="185" t="str">
        <f t="shared" si="49"/>
        <v/>
      </c>
      <c r="V108" s="185" t="str">
        <f t="shared" si="50"/>
        <v/>
      </c>
      <c r="W108" s="214" t="str">
        <f t="shared" si="51"/>
        <v/>
      </c>
      <c r="Y108" s="184" t="str">
        <f t="shared" si="53"/>
        <v/>
      </c>
      <c r="Z108" s="185" t="str">
        <f t="shared" si="54"/>
        <v/>
      </c>
      <c r="AA108" s="185" t="str">
        <f t="shared" si="55"/>
        <v/>
      </c>
      <c r="AB108" s="186" t="str">
        <f t="shared" si="56"/>
        <v/>
      </c>
      <c r="AC108" s="184" t="str">
        <f t="shared" si="57"/>
        <v/>
      </c>
      <c r="AD108" s="185" t="str">
        <f t="shared" si="58"/>
        <v/>
      </c>
      <c r="AE108" s="185" t="str">
        <f t="shared" si="59"/>
        <v/>
      </c>
      <c r="AF108" s="186" t="str">
        <f t="shared" si="60"/>
        <v/>
      </c>
      <c r="AH108" s="184" t="str">
        <f t="shared" si="61"/>
        <v/>
      </c>
      <c r="AI108" s="185" t="str">
        <f t="shared" si="62"/>
        <v/>
      </c>
      <c r="AJ108" s="266" t="str">
        <f t="shared" si="63"/>
        <v/>
      </c>
      <c r="AK108" s="214" t="str">
        <f t="shared" si="64"/>
        <v/>
      </c>
      <c r="AL108" s="184" t="str">
        <f t="shared" si="65"/>
        <v/>
      </c>
      <c r="AM108" s="185" t="str">
        <f t="shared" si="66"/>
        <v/>
      </c>
      <c r="AN108" s="266" t="str">
        <f t="shared" si="67"/>
        <v/>
      </c>
      <c r="AO108" s="214" t="str">
        <f t="shared" si="68"/>
        <v/>
      </c>
      <c r="AP108" s="266"/>
      <c r="AQ108" s="184" t="str">
        <f t="shared" si="69"/>
        <v/>
      </c>
      <c r="AR108" s="185" t="str">
        <f t="shared" si="70"/>
        <v/>
      </c>
      <c r="AS108" s="185" t="str">
        <f t="shared" si="71"/>
        <v/>
      </c>
      <c r="AT108" s="186" t="str">
        <f t="shared" si="72"/>
        <v/>
      </c>
      <c r="AU108" s="184" t="str">
        <f t="shared" si="73"/>
        <v/>
      </c>
      <c r="AV108" s="185" t="str">
        <f t="shared" si="74"/>
        <v/>
      </c>
      <c r="AW108" s="185" t="str">
        <f t="shared" si="75"/>
        <v/>
      </c>
      <c r="AX108" s="186" t="str">
        <f t="shared" si="76"/>
        <v/>
      </c>
      <c r="AY108" s="184" t="str">
        <f t="shared" si="77"/>
        <v/>
      </c>
      <c r="AZ108" s="185" t="str">
        <f t="shared" si="78"/>
        <v/>
      </c>
      <c r="BA108" s="185" t="str">
        <f t="shared" si="79"/>
        <v/>
      </c>
      <c r="BB108" s="186" t="str">
        <f t="shared" si="80"/>
        <v/>
      </c>
      <c r="BC108" s="266"/>
      <c r="BD108" s="266"/>
      <c r="BE108" s="266"/>
      <c r="BF108" s="266"/>
    </row>
    <row r="109" spans="4:58" x14ac:dyDescent="0.2">
      <c r="D109" s="180">
        <f>'Solar prot device - data'!D106</f>
        <v>80</v>
      </c>
      <c r="E109" s="181" t="str">
        <f>("Glazing"&amp;" + "&amp;'Solar prot device - data'!E106)</f>
        <v xml:space="preserve">Glazing + </v>
      </c>
      <c r="F109" s="182"/>
      <c r="G109" s="182"/>
      <c r="H109" s="178" t="str">
        <f>IF('Solar prot device - data'!F106&lt;&gt;"",'Solar prot device - data'!F106,"")</f>
        <v/>
      </c>
      <c r="I109" s="183" t="str">
        <f>IF('Solar prot device - data'!G106&lt;&gt;"",'Solar prot device - data'!G106,"")</f>
        <v/>
      </c>
      <c r="J109" s="268" t="str">
        <f>IF('Solar prot device - data'!H106&lt;&gt;"",'Solar prot device - data'!H106,"")</f>
        <v/>
      </c>
      <c r="K109" s="316" t="str">
        <f>IF('Solar prot device - data'!I106&lt;&gt;"",'Solar prot device - data'!I106,"")</f>
        <v/>
      </c>
      <c r="L109" s="184" t="str">
        <f t="shared" si="81"/>
        <v/>
      </c>
      <c r="M109" s="185" t="str">
        <f t="shared" si="82"/>
        <v/>
      </c>
      <c r="N109" s="185" t="str">
        <f t="shared" si="83"/>
        <v/>
      </c>
      <c r="O109" s="186" t="str">
        <f t="shared" si="84"/>
        <v/>
      </c>
      <c r="P109" s="311" t="str">
        <f t="shared" si="85"/>
        <v/>
      </c>
      <c r="Q109" s="185" t="str">
        <f t="shared" si="52"/>
        <v/>
      </c>
      <c r="R109" s="185" t="str">
        <f t="shared" si="86"/>
        <v/>
      </c>
      <c r="S109" s="214" t="str">
        <f t="shared" si="87"/>
        <v/>
      </c>
      <c r="T109" s="210" t="str">
        <f t="shared" si="48"/>
        <v/>
      </c>
      <c r="U109" s="185" t="str">
        <f t="shared" si="49"/>
        <v/>
      </c>
      <c r="V109" s="185" t="str">
        <f t="shared" si="50"/>
        <v/>
      </c>
      <c r="W109" s="214" t="str">
        <f t="shared" si="51"/>
        <v/>
      </c>
      <c r="Y109" s="184" t="str">
        <f t="shared" si="53"/>
        <v/>
      </c>
      <c r="Z109" s="185" t="str">
        <f t="shared" si="54"/>
        <v/>
      </c>
      <c r="AA109" s="185" t="str">
        <f t="shared" si="55"/>
        <v/>
      </c>
      <c r="AB109" s="186" t="str">
        <f t="shared" si="56"/>
        <v/>
      </c>
      <c r="AC109" s="184" t="str">
        <f t="shared" si="57"/>
        <v/>
      </c>
      <c r="AD109" s="185" t="str">
        <f t="shared" si="58"/>
        <v/>
      </c>
      <c r="AE109" s="185" t="str">
        <f t="shared" si="59"/>
        <v/>
      </c>
      <c r="AF109" s="186" t="str">
        <f t="shared" si="60"/>
        <v/>
      </c>
      <c r="AH109" s="184" t="str">
        <f t="shared" si="61"/>
        <v/>
      </c>
      <c r="AI109" s="185" t="str">
        <f t="shared" si="62"/>
        <v/>
      </c>
      <c r="AJ109" s="266" t="str">
        <f t="shared" si="63"/>
        <v/>
      </c>
      <c r="AK109" s="214" t="str">
        <f t="shared" si="64"/>
        <v/>
      </c>
      <c r="AL109" s="184" t="str">
        <f t="shared" si="65"/>
        <v/>
      </c>
      <c r="AM109" s="185" t="str">
        <f t="shared" si="66"/>
        <v/>
      </c>
      <c r="AN109" s="266" t="str">
        <f t="shared" si="67"/>
        <v/>
      </c>
      <c r="AO109" s="214" t="str">
        <f t="shared" si="68"/>
        <v/>
      </c>
      <c r="AP109" s="266"/>
      <c r="AQ109" s="184" t="str">
        <f t="shared" si="69"/>
        <v/>
      </c>
      <c r="AR109" s="185" t="str">
        <f t="shared" si="70"/>
        <v/>
      </c>
      <c r="AS109" s="185" t="str">
        <f t="shared" si="71"/>
        <v/>
      </c>
      <c r="AT109" s="186" t="str">
        <f t="shared" si="72"/>
        <v/>
      </c>
      <c r="AU109" s="184" t="str">
        <f t="shared" si="73"/>
        <v/>
      </c>
      <c r="AV109" s="185" t="str">
        <f t="shared" si="74"/>
        <v/>
      </c>
      <c r="AW109" s="185" t="str">
        <f t="shared" si="75"/>
        <v/>
      </c>
      <c r="AX109" s="186" t="str">
        <f t="shared" si="76"/>
        <v/>
      </c>
      <c r="AY109" s="184" t="str">
        <f t="shared" si="77"/>
        <v/>
      </c>
      <c r="AZ109" s="185" t="str">
        <f t="shared" si="78"/>
        <v/>
      </c>
      <c r="BA109" s="185" t="str">
        <f t="shared" si="79"/>
        <v/>
      </c>
      <c r="BB109" s="186" t="str">
        <f t="shared" si="80"/>
        <v/>
      </c>
      <c r="BC109" s="266"/>
      <c r="BD109" s="266"/>
      <c r="BE109" s="266"/>
      <c r="BF109" s="266"/>
    </row>
    <row r="110" spans="4:58" x14ac:dyDescent="0.2">
      <c r="D110" s="180">
        <f>'Solar prot device - data'!D107</f>
        <v>81</v>
      </c>
      <c r="E110" s="181" t="str">
        <f>("Glazing"&amp;" + "&amp;'Solar prot device - data'!E107)</f>
        <v xml:space="preserve">Glazing + </v>
      </c>
      <c r="F110" s="182"/>
      <c r="G110" s="182"/>
      <c r="H110" s="178" t="str">
        <f>IF('Solar prot device - data'!F107&lt;&gt;"",'Solar prot device - data'!F107,"")</f>
        <v/>
      </c>
      <c r="I110" s="183" t="str">
        <f>IF('Solar prot device - data'!G107&lt;&gt;"",'Solar prot device - data'!G107,"")</f>
        <v/>
      </c>
      <c r="J110" s="268" t="str">
        <f>IF('Solar prot device - data'!H107&lt;&gt;"",'Solar prot device - data'!H107,"")</f>
        <v/>
      </c>
      <c r="K110" s="316" t="str">
        <f>IF('Solar prot device - data'!I107&lt;&gt;"",'Solar prot device - data'!I107,"")</f>
        <v/>
      </c>
      <c r="L110" s="184" t="str">
        <f t="shared" si="81"/>
        <v/>
      </c>
      <c r="M110" s="185" t="str">
        <f t="shared" si="82"/>
        <v/>
      </c>
      <c r="N110" s="185" t="str">
        <f t="shared" si="83"/>
        <v/>
      </c>
      <c r="O110" s="186" t="str">
        <f t="shared" si="84"/>
        <v/>
      </c>
      <c r="P110" s="311" t="str">
        <f t="shared" si="85"/>
        <v/>
      </c>
      <c r="Q110" s="185" t="str">
        <f t="shared" si="52"/>
        <v/>
      </c>
      <c r="R110" s="185" t="str">
        <f t="shared" si="86"/>
        <v/>
      </c>
      <c r="S110" s="214" t="str">
        <f t="shared" si="87"/>
        <v/>
      </c>
      <c r="T110" s="210" t="str">
        <f t="shared" si="48"/>
        <v/>
      </c>
      <c r="U110" s="185" t="str">
        <f t="shared" si="49"/>
        <v/>
      </c>
      <c r="V110" s="185" t="str">
        <f t="shared" si="50"/>
        <v/>
      </c>
      <c r="W110" s="214" t="str">
        <f t="shared" si="51"/>
        <v/>
      </c>
      <c r="Y110" s="184" t="str">
        <f t="shared" si="53"/>
        <v/>
      </c>
      <c r="Z110" s="185" t="str">
        <f t="shared" si="54"/>
        <v/>
      </c>
      <c r="AA110" s="185" t="str">
        <f t="shared" si="55"/>
        <v/>
      </c>
      <c r="AB110" s="186" t="str">
        <f t="shared" si="56"/>
        <v/>
      </c>
      <c r="AC110" s="184" t="str">
        <f t="shared" si="57"/>
        <v/>
      </c>
      <c r="AD110" s="185" t="str">
        <f t="shared" si="58"/>
        <v/>
      </c>
      <c r="AE110" s="185" t="str">
        <f t="shared" si="59"/>
        <v/>
      </c>
      <c r="AF110" s="186" t="str">
        <f t="shared" si="60"/>
        <v/>
      </c>
      <c r="AH110" s="184" t="str">
        <f t="shared" si="61"/>
        <v/>
      </c>
      <c r="AI110" s="185" t="str">
        <f t="shared" si="62"/>
        <v/>
      </c>
      <c r="AJ110" s="266" t="str">
        <f t="shared" si="63"/>
        <v/>
      </c>
      <c r="AK110" s="214" t="str">
        <f t="shared" si="64"/>
        <v/>
      </c>
      <c r="AL110" s="184" t="str">
        <f t="shared" si="65"/>
        <v/>
      </c>
      <c r="AM110" s="185" t="str">
        <f t="shared" si="66"/>
        <v/>
      </c>
      <c r="AN110" s="266" t="str">
        <f t="shared" si="67"/>
        <v/>
      </c>
      <c r="AO110" s="214" t="str">
        <f t="shared" si="68"/>
        <v/>
      </c>
      <c r="AP110" s="266"/>
      <c r="AQ110" s="184" t="str">
        <f t="shared" si="69"/>
        <v/>
      </c>
      <c r="AR110" s="185" t="str">
        <f t="shared" si="70"/>
        <v/>
      </c>
      <c r="AS110" s="185" t="str">
        <f t="shared" si="71"/>
        <v/>
      </c>
      <c r="AT110" s="186" t="str">
        <f t="shared" si="72"/>
        <v/>
      </c>
      <c r="AU110" s="184" t="str">
        <f t="shared" si="73"/>
        <v/>
      </c>
      <c r="AV110" s="185" t="str">
        <f t="shared" si="74"/>
        <v/>
      </c>
      <c r="AW110" s="185" t="str">
        <f t="shared" si="75"/>
        <v/>
      </c>
      <c r="AX110" s="186" t="str">
        <f t="shared" si="76"/>
        <v/>
      </c>
      <c r="AY110" s="184" t="str">
        <f t="shared" si="77"/>
        <v/>
      </c>
      <c r="AZ110" s="185" t="str">
        <f t="shared" si="78"/>
        <v/>
      </c>
      <c r="BA110" s="185" t="str">
        <f t="shared" si="79"/>
        <v/>
      </c>
      <c r="BB110" s="186" t="str">
        <f t="shared" si="80"/>
        <v/>
      </c>
      <c r="BC110" s="266"/>
      <c r="BD110" s="266"/>
      <c r="BE110" s="266"/>
      <c r="BF110" s="266"/>
    </row>
    <row r="111" spans="4:58" x14ac:dyDescent="0.2">
      <c r="D111" s="180">
        <f>'Solar prot device - data'!D108</f>
        <v>82</v>
      </c>
      <c r="E111" s="181" t="str">
        <f>("Glazing"&amp;" + "&amp;'Solar prot device - data'!E108)</f>
        <v xml:space="preserve">Glazing + </v>
      </c>
      <c r="F111" s="182"/>
      <c r="G111" s="182"/>
      <c r="H111" s="178" t="str">
        <f>IF('Solar prot device - data'!F108&lt;&gt;"",'Solar prot device - data'!F108,"")</f>
        <v/>
      </c>
      <c r="I111" s="183" t="str">
        <f>IF('Solar prot device - data'!G108&lt;&gt;"",'Solar prot device - data'!G108,"")</f>
        <v/>
      </c>
      <c r="J111" s="268" t="str">
        <f>IF('Solar prot device - data'!H108&lt;&gt;"",'Solar prot device - data'!H108,"")</f>
        <v/>
      </c>
      <c r="K111" s="316" t="str">
        <f>IF('Solar prot device - data'!I108&lt;&gt;"",'Solar prot device - data'!I108,"")</f>
        <v/>
      </c>
      <c r="L111" s="184" t="str">
        <f t="shared" si="81"/>
        <v/>
      </c>
      <c r="M111" s="185" t="str">
        <f t="shared" si="82"/>
        <v/>
      </c>
      <c r="N111" s="185" t="str">
        <f t="shared" si="83"/>
        <v/>
      </c>
      <c r="O111" s="186" t="str">
        <f t="shared" si="84"/>
        <v/>
      </c>
      <c r="P111" s="311" t="str">
        <f t="shared" si="85"/>
        <v/>
      </c>
      <c r="Q111" s="185" t="str">
        <f t="shared" si="52"/>
        <v/>
      </c>
      <c r="R111" s="185" t="str">
        <f t="shared" si="86"/>
        <v/>
      </c>
      <c r="S111" s="214" t="str">
        <f t="shared" si="87"/>
        <v/>
      </c>
      <c r="T111" s="210" t="str">
        <f t="shared" si="48"/>
        <v/>
      </c>
      <c r="U111" s="185" t="str">
        <f t="shared" si="49"/>
        <v/>
      </c>
      <c r="V111" s="185" t="str">
        <f t="shared" si="50"/>
        <v/>
      </c>
      <c r="W111" s="214" t="str">
        <f t="shared" si="51"/>
        <v/>
      </c>
      <c r="Y111" s="184" t="str">
        <f t="shared" si="53"/>
        <v/>
      </c>
      <c r="Z111" s="185" t="str">
        <f t="shared" si="54"/>
        <v/>
      </c>
      <c r="AA111" s="185" t="str">
        <f t="shared" si="55"/>
        <v/>
      </c>
      <c r="AB111" s="186" t="str">
        <f t="shared" si="56"/>
        <v/>
      </c>
      <c r="AC111" s="184" t="str">
        <f t="shared" si="57"/>
        <v/>
      </c>
      <c r="AD111" s="185" t="str">
        <f t="shared" si="58"/>
        <v/>
      </c>
      <c r="AE111" s="185" t="str">
        <f t="shared" si="59"/>
        <v/>
      </c>
      <c r="AF111" s="186" t="str">
        <f t="shared" si="60"/>
        <v/>
      </c>
      <c r="AH111" s="184" t="str">
        <f t="shared" si="61"/>
        <v/>
      </c>
      <c r="AI111" s="185" t="str">
        <f t="shared" si="62"/>
        <v/>
      </c>
      <c r="AJ111" s="266" t="str">
        <f t="shared" si="63"/>
        <v/>
      </c>
      <c r="AK111" s="214" t="str">
        <f t="shared" si="64"/>
        <v/>
      </c>
      <c r="AL111" s="184" t="str">
        <f t="shared" si="65"/>
        <v/>
      </c>
      <c r="AM111" s="185" t="str">
        <f t="shared" si="66"/>
        <v/>
      </c>
      <c r="AN111" s="266" t="str">
        <f t="shared" si="67"/>
        <v/>
      </c>
      <c r="AO111" s="214" t="str">
        <f t="shared" si="68"/>
        <v/>
      </c>
      <c r="AP111" s="266"/>
      <c r="AQ111" s="184" t="str">
        <f t="shared" si="69"/>
        <v/>
      </c>
      <c r="AR111" s="185" t="str">
        <f t="shared" si="70"/>
        <v/>
      </c>
      <c r="AS111" s="185" t="str">
        <f t="shared" si="71"/>
        <v/>
      </c>
      <c r="AT111" s="186" t="str">
        <f t="shared" si="72"/>
        <v/>
      </c>
      <c r="AU111" s="184" t="str">
        <f t="shared" si="73"/>
        <v/>
      </c>
      <c r="AV111" s="185" t="str">
        <f t="shared" si="74"/>
        <v/>
      </c>
      <c r="AW111" s="185" t="str">
        <f t="shared" si="75"/>
        <v/>
      </c>
      <c r="AX111" s="186" t="str">
        <f t="shared" si="76"/>
        <v/>
      </c>
      <c r="AY111" s="184" t="str">
        <f t="shared" si="77"/>
        <v/>
      </c>
      <c r="AZ111" s="185" t="str">
        <f t="shared" si="78"/>
        <v/>
      </c>
      <c r="BA111" s="185" t="str">
        <f t="shared" si="79"/>
        <v/>
      </c>
      <c r="BB111" s="186" t="str">
        <f t="shared" si="80"/>
        <v/>
      </c>
      <c r="BC111" s="266"/>
      <c r="BD111" s="266"/>
      <c r="BE111" s="266"/>
      <c r="BF111" s="266"/>
    </row>
    <row r="112" spans="4:58" x14ac:dyDescent="0.2">
      <c r="D112" s="180">
        <f>'Solar prot device - data'!D109</f>
        <v>83</v>
      </c>
      <c r="E112" s="181" t="str">
        <f>("Glazing"&amp;" + "&amp;'Solar prot device - data'!E109)</f>
        <v xml:space="preserve">Glazing + </v>
      </c>
      <c r="F112" s="182"/>
      <c r="G112" s="182"/>
      <c r="H112" s="178" t="str">
        <f>IF('Solar prot device - data'!F109&lt;&gt;"",'Solar prot device - data'!F109,"")</f>
        <v/>
      </c>
      <c r="I112" s="183" t="str">
        <f>IF('Solar prot device - data'!G109&lt;&gt;"",'Solar prot device - data'!G109,"")</f>
        <v/>
      </c>
      <c r="J112" s="268" t="str">
        <f>IF('Solar prot device - data'!H109&lt;&gt;"",'Solar prot device - data'!H109,"")</f>
        <v/>
      </c>
      <c r="K112" s="316" t="str">
        <f>IF('Solar prot device - data'!I109&lt;&gt;"",'Solar prot device - data'!I109,"")</f>
        <v/>
      </c>
      <c r="L112" s="184" t="str">
        <f t="shared" si="81"/>
        <v/>
      </c>
      <c r="M112" s="185" t="str">
        <f t="shared" si="82"/>
        <v/>
      </c>
      <c r="N112" s="185" t="str">
        <f t="shared" si="83"/>
        <v/>
      </c>
      <c r="O112" s="186" t="str">
        <f t="shared" si="84"/>
        <v/>
      </c>
      <c r="P112" s="311" t="str">
        <f t="shared" si="85"/>
        <v/>
      </c>
      <c r="Q112" s="185" t="str">
        <f t="shared" si="52"/>
        <v/>
      </c>
      <c r="R112" s="185" t="str">
        <f t="shared" si="86"/>
        <v/>
      </c>
      <c r="S112" s="214" t="str">
        <f t="shared" si="87"/>
        <v/>
      </c>
      <c r="T112" s="210" t="str">
        <f t="shared" si="48"/>
        <v/>
      </c>
      <c r="U112" s="185" t="str">
        <f t="shared" si="49"/>
        <v/>
      </c>
      <c r="V112" s="185" t="str">
        <f t="shared" si="50"/>
        <v/>
      </c>
      <c r="W112" s="214" t="str">
        <f t="shared" si="51"/>
        <v/>
      </c>
      <c r="Y112" s="184" t="str">
        <f t="shared" si="53"/>
        <v/>
      </c>
      <c r="Z112" s="185" t="str">
        <f t="shared" si="54"/>
        <v/>
      </c>
      <c r="AA112" s="185" t="str">
        <f t="shared" si="55"/>
        <v/>
      </c>
      <c r="AB112" s="186" t="str">
        <f t="shared" si="56"/>
        <v/>
      </c>
      <c r="AC112" s="184" t="str">
        <f t="shared" si="57"/>
        <v/>
      </c>
      <c r="AD112" s="185" t="str">
        <f t="shared" si="58"/>
        <v/>
      </c>
      <c r="AE112" s="185" t="str">
        <f t="shared" si="59"/>
        <v/>
      </c>
      <c r="AF112" s="186" t="str">
        <f t="shared" si="60"/>
        <v/>
      </c>
      <c r="AH112" s="184" t="str">
        <f t="shared" si="61"/>
        <v/>
      </c>
      <c r="AI112" s="185" t="str">
        <f t="shared" si="62"/>
        <v/>
      </c>
      <c r="AJ112" s="266" t="str">
        <f t="shared" si="63"/>
        <v/>
      </c>
      <c r="AK112" s="214" t="str">
        <f t="shared" si="64"/>
        <v/>
      </c>
      <c r="AL112" s="184" t="str">
        <f t="shared" si="65"/>
        <v/>
      </c>
      <c r="AM112" s="185" t="str">
        <f t="shared" si="66"/>
        <v/>
      </c>
      <c r="AN112" s="266" t="str">
        <f t="shared" si="67"/>
        <v/>
      </c>
      <c r="AO112" s="214" t="str">
        <f t="shared" si="68"/>
        <v/>
      </c>
      <c r="AP112" s="266"/>
      <c r="AQ112" s="184" t="str">
        <f t="shared" si="69"/>
        <v/>
      </c>
      <c r="AR112" s="185" t="str">
        <f t="shared" si="70"/>
        <v/>
      </c>
      <c r="AS112" s="185" t="str">
        <f t="shared" si="71"/>
        <v/>
      </c>
      <c r="AT112" s="186" t="str">
        <f t="shared" si="72"/>
        <v/>
      </c>
      <c r="AU112" s="184" t="str">
        <f t="shared" si="73"/>
        <v/>
      </c>
      <c r="AV112" s="185" t="str">
        <f t="shared" si="74"/>
        <v/>
      </c>
      <c r="AW112" s="185" t="str">
        <f t="shared" si="75"/>
        <v/>
      </c>
      <c r="AX112" s="186" t="str">
        <f t="shared" si="76"/>
        <v/>
      </c>
      <c r="AY112" s="184" t="str">
        <f t="shared" si="77"/>
        <v/>
      </c>
      <c r="AZ112" s="185" t="str">
        <f t="shared" si="78"/>
        <v/>
      </c>
      <c r="BA112" s="185" t="str">
        <f t="shared" si="79"/>
        <v/>
      </c>
      <c r="BB112" s="186" t="str">
        <f t="shared" si="80"/>
        <v/>
      </c>
      <c r="BC112" s="266"/>
      <c r="BD112" s="266"/>
      <c r="BE112" s="266"/>
      <c r="BF112" s="266"/>
    </row>
    <row r="113" spans="4:58" x14ac:dyDescent="0.2">
      <c r="D113" s="180">
        <f>'Solar prot device - data'!D110</f>
        <v>84</v>
      </c>
      <c r="E113" s="181" t="str">
        <f>("Glazing"&amp;" + "&amp;'Solar prot device - data'!E110)</f>
        <v xml:space="preserve">Glazing + </v>
      </c>
      <c r="F113" s="182"/>
      <c r="G113" s="182"/>
      <c r="H113" s="178" t="str">
        <f>IF('Solar prot device - data'!F110&lt;&gt;"",'Solar prot device - data'!F110,"")</f>
        <v/>
      </c>
      <c r="I113" s="183" t="str">
        <f>IF('Solar prot device - data'!G110&lt;&gt;"",'Solar prot device - data'!G110,"")</f>
        <v/>
      </c>
      <c r="J113" s="268" t="str">
        <f>IF('Solar prot device - data'!H110&lt;&gt;"",'Solar prot device - data'!H110,"")</f>
        <v/>
      </c>
      <c r="K113" s="316" t="str">
        <f>IF('Solar prot device - data'!I110&lt;&gt;"",'Solar prot device - data'!I110,"")</f>
        <v/>
      </c>
      <c r="L113" s="184" t="str">
        <f t="shared" si="81"/>
        <v/>
      </c>
      <c r="M113" s="185" t="str">
        <f t="shared" si="82"/>
        <v/>
      </c>
      <c r="N113" s="185" t="str">
        <f t="shared" si="83"/>
        <v/>
      </c>
      <c r="O113" s="186" t="str">
        <f t="shared" si="84"/>
        <v/>
      </c>
      <c r="P113" s="311" t="str">
        <f t="shared" si="85"/>
        <v/>
      </c>
      <c r="Q113" s="185" t="str">
        <f t="shared" si="52"/>
        <v/>
      </c>
      <c r="R113" s="185" t="str">
        <f t="shared" si="86"/>
        <v/>
      </c>
      <c r="S113" s="214" t="str">
        <f t="shared" si="87"/>
        <v/>
      </c>
      <c r="T113" s="210" t="str">
        <f t="shared" si="48"/>
        <v/>
      </c>
      <c r="U113" s="185" t="str">
        <f t="shared" si="49"/>
        <v/>
      </c>
      <c r="V113" s="185" t="str">
        <f t="shared" si="50"/>
        <v/>
      </c>
      <c r="W113" s="214" t="str">
        <f t="shared" si="51"/>
        <v/>
      </c>
      <c r="Y113" s="184" t="str">
        <f t="shared" si="53"/>
        <v/>
      </c>
      <c r="Z113" s="185" t="str">
        <f t="shared" si="54"/>
        <v/>
      </c>
      <c r="AA113" s="185" t="str">
        <f t="shared" si="55"/>
        <v/>
      </c>
      <c r="AB113" s="186" t="str">
        <f t="shared" si="56"/>
        <v/>
      </c>
      <c r="AC113" s="184" t="str">
        <f t="shared" si="57"/>
        <v/>
      </c>
      <c r="AD113" s="185" t="str">
        <f t="shared" si="58"/>
        <v/>
      </c>
      <c r="AE113" s="185" t="str">
        <f t="shared" si="59"/>
        <v/>
      </c>
      <c r="AF113" s="186" t="str">
        <f t="shared" si="60"/>
        <v/>
      </c>
      <c r="AH113" s="184" t="str">
        <f t="shared" si="61"/>
        <v/>
      </c>
      <c r="AI113" s="185" t="str">
        <f t="shared" si="62"/>
        <v/>
      </c>
      <c r="AJ113" s="266" t="str">
        <f t="shared" si="63"/>
        <v/>
      </c>
      <c r="AK113" s="214" t="str">
        <f t="shared" si="64"/>
        <v/>
      </c>
      <c r="AL113" s="184" t="str">
        <f t="shared" si="65"/>
        <v/>
      </c>
      <c r="AM113" s="185" t="str">
        <f t="shared" si="66"/>
        <v/>
      </c>
      <c r="AN113" s="266" t="str">
        <f t="shared" si="67"/>
        <v/>
      </c>
      <c r="AO113" s="214" t="str">
        <f t="shared" si="68"/>
        <v/>
      </c>
      <c r="AP113" s="266"/>
      <c r="AQ113" s="184" t="str">
        <f t="shared" si="69"/>
        <v/>
      </c>
      <c r="AR113" s="185" t="str">
        <f t="shared" si="70"/>
        <v/>
      </c>
      <c r="AS113" s="185" t="str">
        <f t="shared" si="71"/>
        <v/>
      </c>
      <c r="AT113" s="186" t="str">
        <f t="shared" si="72"/>
        <v/>
      </c>
      <c r="AU113" s="184" t="str">
        <f t="shared" si="73"/>
        <v/>
      </c>
      <c r="AV113" s="185" t="str">
        <f t="shared" si="74"/>
        <v/>
      </c>
      <c r="AW113" s="185" t="str">
        <f t="shared" si="75"/>
        <v/>
      </c>
      <c r="AX113" s="186" t="str">
        <f t="shared" si="76"/>
        <v/>
      </c>
      <c r="AY113" s="184" t="str">
        <f t="shared" si="77"/>
        <v/>
      </c>
      <c r="AZ113" s="185" t="str">
        <f t="shared" si="78"/>
        <v/>
      </c>
      <c r="BA113" s="185" t="str">
        <f t="shared" si="79"/>
        <v/>
      </c>
      <c r="BB113" s="186" t="str">
        <f t="shared" si="80"/>
        <v/>
      </c>
      <c r="BC113" s="266"/>
      <c r="BD113" s="266"/>
      <c r="BE113" s="266"/>
      <c r="BF113" s="266"/>
    </row>
    <row r="114" spans="4:58" x14ac:dyDescent="0.2">
      <c r="D114" s="180">
        <f>'Solar prot device - data'!D111</f>
        <v>85</v>
      </c>
      <c r="E114" s="181" t="str">
        <f>("Glazing"&amp;" + "&amp;'Solar prot device - data'!E111)</f>
        <v xml:space="preserve">Glazing + </v>
      </c>
      <c r="F114" s="182"/>
      <c r="G114" s="182"/>
      <c r="H114" s="178" t="str">
        <f>IF('Solar prot device - data'!F111&lt;&gt;"",'Solar prot device - data'!F111,"")</f>
        <v/>
      </c>
      <c r="I114" s="183" t="str">
        <f>IF('Solar prot device - data'!G111&lt;&gt;"",'Solar prot device - data'!G111,"")</f>
        <v/>
      </c>
      <c r="J114" s="268" t="str">
        <f>IF('Solar prot device - data'!H111&lt;&gt;"",'Solar prot device - data'!H111,"")</f>
        <v/>
      </c>
      <c r="K114" s="316" t="str">
        <f>IF('Solar prot device - data'!I111&lt;&gt;"",'Solar prot device - data'!I111,"")</f>
        <v/>
      </c>
      <c r="L114" s="184" t="str">
        <f t="shared" si="81"/>
        <v/>
      </c>
      <c r="M114" s="185" t="str">
        <f t="shared" si="82"/>
        <v/>
      </c>
      <c r="N114" s="185" t="str">
        <f t="shared" si="83"/>
        <v/>
      </c>
      <c r="O114" s="186" t="str">
        <f t="shared" si="84"/>
        <v/>
      </c>
      <c r="P114" s="311" t="str">
        <f t="shared" si="85"/>
        <v/>
      </c>
      <c r="Q114" s="185" t="str">
        <f t="shared" si="52"/>
        <v/>
      </c>
      <c r="R114" s="185" t="str">
        <f t="shared" si="86"/>
        <v/>
      </c>
      <c r="S114" s="214" t="str">
        <f t="shared" si="87"/>
        <v/>
      </c>
      <c r="T114" s="210" t="str">
        <f t="shared" si="48"/>
        <v/>
      </c>
      <c r="U114" s="185" t="str">
        <f t="shared" si="49"/>
        <v/>
      </c>
      <c r="V114" s="185" t="str">
        <f t="shared" si="50"/>
        <v/>
      </c>
      <c r="W114" s="214" t="str">
        <f t="shared" si="51"/>
        <v/>
      </c>
      <c r="Y114" s="184" t="str">
        <f t="shared" si="53"/>
        <v/>
      </c>
      <c r="Z114" s="185" t="str">
        <f t="shared" si="54"/>
        <v/>
      </c>
      <c r="AA114" s="185" t="str">
        <f t="shared" si="55"/>
        <v/>
      </c>
      <c r="AB114" s="186" t="str">
        <f t="shared" si="56"/>
        <v/>
      </c>
      <c r="AC114" s="184" t="str">
        <f t="shared" si="57"/>
        <v/>
      </c>
      <c r="AD114" s="185" t="str">
        <f t="shared" si="58"/>
        <v/>
      </c>
      <c r="AE114" s="185" t="str">
        <f t="shared" si="59"/>
        <v/>
      </c>
      <c r="AF114" s="186" t="str">
        <f t="shared" si="60"/>
        <v/>
      </c>
      <c r="AH114" s="184" t="str">
        <f t="shared" si="61"/>
        <v/>
      </c>
      <c r="AI114" s="185" t="str">
        <f t="shared" si="62"/>
        <v/>
      </c>
      <c r="AJ114" s="266" t="str">
        <f t="shared" si="63"/>
        <v/>
      </c>
      <c r="AK114" s="214" t="str">
        <f t="shared" si="64"/>
        <v/>
      </c>
      <c r="AL114" s="184" t="str">
        <f t="shared" si="65"/>
        <v/>
      </c>
      <c r="AM114" s="185" t="str">
        <f t="shared" si="66"/>
        <v/>
      </c>
      <c r="AN114" s="266" t="str">
        <f t="shared" si="67"/>
        <v/>
      </c>
      <c r="AO114" s="214" t="str">
        <f t="shared" si="68"/>
        <v/>
      </c>
      <c r="AP114" s="266"/>
      <c r="AQ114" s="184" t="str">
        <f t="shared" si="69"/>
        <v/>
      </c>
      <c r="AR114" s="185" t="str">
        <f t="shared" si="70"/>
        <v/>
      </c>
      <c r="AS114" s="185" t="str">
        <f t="shared" si="71"/>
        <v/>
      </c>
      <c r="AT114" s="186" t="str">
        <f t="shared" si="72"/>
        <v/>
      </c>
      <c r="AU114" s="184" t="str">
        <f t="shared" si="73"/>
        <v/>
      </c>
      <c r="AV114" s="185" t="str">
        <f t="shared" si="74"/>
        <v/>
      </c>
      <c r="AW114" s="185" t="str">
        <f t="shared" si="75"/>
        <v/>
      </c>
      <c r="AX114" s="186" t="str">
        <f t="shared" si="76"/>
        <v/>
      </c>
      <c r="AY114" s="184" t="str">
        <f t="shared" si="77"/>
        <v/>
      </c>
      <c r="AZ114" s="185" t="str">
        <f t="shared" si="78"/>
        <v/>
      </c>
      <c r="BA114" s="185" t="str">
        <f t="shared" si="79"/>
        <v/>
      </c>
      <c r="BB114" s="186" t="str">
        <f t="shared" si="80"/>
        <v/>
      </c>
      <c r="BC114" s="266"/>
      <c r="BD114" s="266"/>
      <c r="BE114" s="266"/>
      <c r="BF114" s="266"/>
    </row>
    <row r="115" spans="4:58" x14ac:dyDescent="0.2">
      <c r="D115" s="180">
        <f>'Solar prot device - data'!D112</f>
        <v>86</v>
      </c>
      <c r="E115" s="181" t="str">
        <f>("Glazing"&amp;" + "&amp;'Solar prot device - data'!E112)</f>
        <v xml:space="preserve">Glazing + </v>
      </c>
      <c r="F115" s="182"/>
      <c r="G115" s="182"/>
      <c r="H115" s="178" t="str">
        <f>IF('Solar prot device - data'!F112&lt;&gt;"",'Solar prot device - data'!F112,"")</f>
        <v/>
      </c>
      <c r="I115" s="183" t="str">
        <f>IF('Solar prot device - data'!G112&lt;&gt;"",'Solar prot device - data'!G112,"")</f>
        <v/>
      </c>
      <c r="J115" s="268" t="str">
        <f>IF('Solar prot device - data'!H112&lt;&gt;"",'Solar prot device - data'!H112,"")</f>
        <v/>
      </c>
      <c r="K115" s="316" t="str">
        <f>IF('Solar prot device - data'!I112&lt;&gt;"",'Solar prot device - data'!I112,"")</f>
        <v/>
      </c>
      <c r="L115" s="184" t="str">
        <f t="shared" si="81"/>
        <v/>
      </c>
      <c r="M115" s="185" t="str">
        <f t="shared" si="82"/>
        <v/>
      </c>
      <c r="N115" s="185" t="str">
        <f t="shared" si="83"/>
        <v/>
      </c>
      <c r="O115" s="186" t="str">
        <f t="shared" si="84"/>
        <v/>
      </c>
      <c r="P115" s="311" t="str">
        <f t="shared" si="85"/>
        <v/>
      </c>
      <c r="Q115" s="185" t="str">
        <f t="shared" si="52"/>
        <v/>
      </c>
      <c r="R115" s="185" t="str">
        <f t="shared" si="86"/>
        <v/>
      </c>
      <c r="S115" s="214" t="str">
        <f t="shared" si="87"/>
        <v/>
      </c>
      <c r="T115" s="210" t="str">
        <f t="shared" si="48"/>
        <v/>
      </c>
      <c r="U115" s="185" t="str">
        <f t="shared" si="49"/>
        <v/>
      </c>
      <c r="V115" s="185" t="str">
        <f t="shared" si="50"/>
        <v/>
      </c>
      <c r="W115" s="214" t="str">
        <f t="shared" si="51"/>
        <v/>
      </c>
      <c r="Y115" s="184" t="str">
        <f t="shared" si="53"/>
        <v/>
      </c>
      <c r="Z115" s="185" t="str">
        <f t="shared" si="54"/>
        <v/>
      </c>
      <c r="AA115" s="185" t="str">
        <f t="shared" si="55"/>
        <v/>
      </c>
      <c r="AB115" s="186" t="str">
        <f t="shared" si="56"/>
        <v/>
      </c>
      <c r="AC115" s="184" t="str">
        <f t="shared" si="57"/>
        <v/>
      </c>
      <c r="AD115" s="185" t="str">
        <f t="shared" si="58"/>
        <v/>
      </c>
      <c r="AE115" s="185" t="str">
        <f t="shared" si="59"/>
        <v/>
      </c>
      <c r="AF115" s="186" t="str">
        <f t="shared" si="60"/>
        <v/>
      </c>
      <c r="AH115" s="184" t="str">
        <f t="shared" si="61"/>
        <v/>
      </c>
      <c r="AI115" s="185" t="str">
        <f t="shared" si="62"/>
        <v/>
      </c>
      <c r="AJ115" s="266" t="str">
        <f t="shared" si="63"/>
        <v/>
      </c>
      <c r="AK115" s="214" t="str">
        <f t="shared" si="64"/>
        <v/>
      </c>
      <c r="AL115" s="184" t="str">
        <f t="shared" si="65"/>
        <v/>
      </c>
      <c r="AM115" s="185" t="str">
        <f t="shared" si="66"/>
        <v/>
      </c>
      <c r="AN115" s="266" t="str">
        <f t="shared" si="67"/>
        <v/>
      </c>
      <c r="AO115" s="214" t="str">
        <f t="shared" si="68"/>
        <v/>
      </c>
      <c r="AP115" s="266"/>
      <c r="AQ115" s="184" t="str">
        <f t="shared" si="69"/>
        <v/>
      </c>
      <c r="AR115" s="185" t="str">
        <f t="shared" si="70"/>
        <v/>
      </c>
      <c r="AS115" s="185" t="str">
        <f t="shared" si="71"/>
        <v/>
      </c>
      <c r="AT115" s="186" t="str">
        <f t="shared" si="72"/>
        <v/>
      </c>
      <c r="AU115" s="184" t="str">
        <f t="shared" si="73"/>
        <v/>
      </c>
      <c r="AV115" s="185" t="str">
        <f t="shared" si="74"/>
        <v/>
      </c>
      <c r="AW115" s="185" t="str">
        <f t="shared" si="75"/>
        <v/>
      </c>
      <c r="AX115" s="186" t="str">
        <f t="shared" si="76"/>
        <v/>
      </c>
      <c r="AY115" s="184" t="str">
        <f t="shared" si="77"/>
        <v/>
      </c>
      <c r="AZ115" s="185" t="str">
        <f t="shared" si="78"/>
        <v/>
      </c>
      <c r="BA115" s="185" t="str">
        <f t="shared" si="79"/>
        <v/>
      </c>
      <c r="BB115" s="186" t="str">
        <f t="shared" si="80"/>
        <v/>
      </c>
      <c r="BC115" s="266"/>
      <c r="BD115" s="266"/>
      <c r="BE115" s="266"/>
      <c r="BF115" s="266"/>
    </row>
    <row r="116" spans="4:58" x14ac:dyDescent="0.2">
      <c r="D116" s="180">
        <f>'Solar prot device - data'!D113</f>
        <v>87</v>
      </c>
      <c r="E116" s="181" t="str">
        <f>("Glazing"&amp;" + "&amp;'Solar prot device - data'!E113)</f>
        <v xml:space="preserve">Glazing + </v>
      </c>
      <c r="F116" s="182"/>
      <c r="G116" s="182"/>
      <c r="H116" s="178" t="str">
        <f>IF('Solar prot device - data'!F113&lt;&gt;"",'Solar prot device - data'!F113,"")</f>
        <v/>
      </c>
      <c r="I116" s="183" t="str">
        <f>IF('Solar prot device - data'!G113&lt;&gt;"",'Solar prot device - data'!G113,"")</f>
        <v/>
      </c>
      <c r="J116" s="268" t="str">
        <f>IF('Solar prot device - data'!H113&lt;&gt;"",'Solar prot device - data'!H113,"")</f>
        <v/>
      </c>
      <c r="K116" s="316" t="str">
        <f>IF('Solar prot device - data'!I113&lt;&gt;"",'Solar prot device - data'!I113,"")</f>
        <v/>
      </c>
      <c r="L116" s="184" t="str">
        <f t="shared" si="81"/>
        <v/>
      </c>
      <c r="M116" s="185" t="str">
        <f t="shared" si="82"/>
        <v/>
      </c>
      <c r="N116" s="185" t="str">
        <f t="shared" si="83"/>
        <v/>
      </c>
      <c r="O116" s="186" t="str">
        <f t="shared" si="84"/>
        <v/>
      </c>
      <c r="P116" s="311" t="str">
        <f t="shared" si="85"/>
        <v/>
      </c>
      <c r="Q116" s="185" t="str">
        <f t="shared" si="52"/>
        <v/>
      </c>
      <c r="R116" s="185" t="str">
        <f t="shared" si="86"/>
        <v/>
      </c>
      <c r="S116" s="214" t="str">
        <f t="shared" si="87"/>
        <v/>
      </c>
      <c r="T116" s="210" t="str">
        <f t="shared" ref="T116:T129" si="88">IF(AND($H116&lt;&gt;"",$I116&lt;&gt;""),BI$27*$H116+BI$27*($K116+(1-BI$27)*$I116)*BI$34/BI$31,"")</f>
        <v/>
      </c>
      <c r="U116" s="185" t="str">
        <f t="shared" ref="U116:U129" si="89">IF(AND($H116&lt;&gt;"",$I116&lt;&gt;""),BJ$27*$H116+BJ$27*($K116+(1-BJ$27)*$I116)*BJ$34/BJ$31,"")</f>
        <v/>
      </c>
      <c r="V116" s="185" t="str">
        <f t="shared" ref="V116:V129" si="90">IF(AND($H116&lt;&gt;"",$I116&lt;&gt;""),BK$27*$H116+BK$27*($K116+(1-BK$27)*$I116)*BK$34/BK$31,"")</f>
        <v/>
      </c>
      <c r="W116" s="214" t="str">
        <f t="shared" ref="W116:W129" si="91">IF(AND($H116&lt;&gt;"",$I116&lt;&gt;""),BL$27*$H116+BL$27*($K116+(1-BL$27)*$I116)*BL$34/BL$31,"")</f>
        <v/>
      </c>
      <c r="Y116" s="184" t="str">
        <f t="shared" si="53"/>
        <v/>
      </c>
      <c r="Z116" s="185" t="str">
        <f t="shared" si="54"/>
        <v/>
      </c>
      <c r="AA116" s="185" t="str">
        <f t="shared" si="55"/>
        <v/>
      </c>
      <c r="AB116" s="186" t="str">
        <f t="shared" si="56"/>
        <v/>
      </c>
      <c r="AC116" s="184" t="str">
        <f t="shared" si="57"/>
        <v/>
      </c>
      <c r="AD116" s="185" t="str">
        <f t="shared" si="58"/>
        <v/>
      </c>
      <c r="AE116" s="185" t="str">
        <f t="shared" si="59"/>
        <v/>
      </c>
      <c r="AF116" s="186" t="str">
        <f t="shared" si="60"/>
        <v/>
      </c>
      <c r="AH116" s="184" t="str">
        <f t="shared" si="61"/>
        <v/>
      </c>
      <c r="AI116" s="185" t="str">
        <f t="shared" si="62"/>
        <v/>
      </c>
      <c r="AJ116" s="266" t="str">
        <f t="shared" si="63"/>
        <v/>
      </c>
      <c r="AK116" s="214" t="str">
        <f t="shared" si="64"/>
        <v/>
      </c>
      <c r="AL116" s="184" t="str">
        <f t="shared" si="65"/>
        <v/>
      </c>
      <c r="AM116" s="185" t="str">
        <f t="shared" si="66"/>
        <v/>
      </c>
      <c r="AN116" s="266" t="str">
        <f t="shared" si="67"/>
        <v/>
      </c>
      <c r="AO116" s="214" t="str">
        <f t="shared" si="68"/>
        <v/>
      </c>
      <c r="AP116" s="266"/>
      <c r="AQ116" s="184" t="str">
        <f t="shared" si="69"/>
        <v/>
      </c>
      <c r="AR116" s="185" t="str">
        <f t="shared" si="70"/>
        <v/>
      </c>
      <c r="AS116" s="185" t="str">
        <f t="shared" si="71"/>
        <v/>
      </c>
      <c r="AT116" s="186" t="str">
        <f t="shared" si="72"/>
        <v/>
      </c>
      <c r="AU116" s="184" t="str">
        <f t="shared" si="73"/>
        <v/>
      </c>
      <c r="AV116" s="185" t="str">
        <f t="shared" si="74"/>
        <v/>
      </c>
      <c r="AW116" s="185" t="str">
        <f t="shared" si="75"/>
        <v/>
      </c>
      <c r="AX116" s="186" t="str">
        <f t="shared" si="76"/>
        <v/>
      </c>
      <c r="AY116" s="184" t="str">
        <f t="shared" si="77"/>
        <v/>
      </c>
      <c r="AZ116" s="185" t="str">
        <f t="shared" si="78"/>
        <v/>
      </c>
      <c r="BA116" s="185" t="str">
        <f t="shared" si="79"/>
        <v/>
      </c>
      <c r="BB116" s="186" t="str">
        <f t="shared" si="80"/>
        <v/>
      </c>
      <c r="BC116" s="266"/>
      <c r="BD116" s="266"/>
      <c r="BE116" s="266"/>
      <c r="BF116" s="266"/>
    </row>
    <row r="117" spans="4:58" x14ac:dyDescent="0.2">
      <c r="D117" s="180">
        <f>'Solar prot device - data'!D114</f>
        <v>88</v>
      </c>
      <c r="E117" s="181" t="str">
        <f>("Glazing"&amp;" + "&amp;'Solar prot device - data'!E114)</f>
        <v xml:space="preserve">Glazing + </v>
      </c>
      <c r="F117" s="182"/>
      <c r="G117" s="182"/>
      <c r="H117" s="178" t="str">
        <f>IF('Solar prot device - data'!F114&lt;&gt;"",'Solar prot device - data'!F114,"")</f>
        <v/>
      </c>
      <c r="I117" s="183" t="str">
        <f>IF('Solar prot device - data'!G114&lt;&gt;"",'Solar prot device - data'!G114,"")</f>
        <v/>
      </c>
      <c r="J117" s="268" t="str">
        <f>IF('Solar prot device - data'!H114&lt;&gt;"",'Solar prot device - data'!H114,"")</f>
        <v/>
      </c>
      <c r="K117" s="316" t="str">
        <f>IF('Solar prot device - data'!I114&lt;&gt;"",'Solar prot device - data'!I114,"")</f>
        <v/>
      </c>
      <c r="L117" s="184" t="str">
        <f t="shared" si="81"/>
        <v/>
      </c>
      <c r="M117" s="185" t="str">
        <f t="shared" si="82"/>
        <v/>
      </c>
      <c r="N117" s="185" t="str">
        <f t="shared" si="83"/>
        <v/>
      </c>
      <c r="O117" s="186" t="str">
        <f t="shared" si="84"/>
        <v/>
      </c>
      <c r="P117" s="311" t="str">
        <f t="shared" si="85"/>
        <v/>
      </c>
      <c r="Q117" s="185" t="str">
        <f t="shared" si="52"/>
        <v/>
      </c>
      <c r="R117" s="185" t="str">
        <f t="shared" si="86"/>
        <v/>
      </c>
      <c r="S117" s="214" t="str">
        <f t="shared" si="87"/>
        <v/>
      </c>
      <c r="T117" s="210" t="str">
        <f t="shared" si="88"/>
        <v/>
      </c>
      <c r="U117" s="185" t="str">
        <f t="shared" si="89"/>
        <v/>
      </c>
      <c r="V117" s="185" t="str">
        <f t="shared" si="90"/>
        <v/>
      </c>
      <c r="W117" s="214" t="str">
        <f t="shared" si="91"/>
        <v/>
      </c>
      <c r="Y117" s="184" t="str">
        <f t="shared" si="53"/>
        <v/>
      </c>
      <c r="Z117" s="185" t="str">
        <f t="shared" si="54"/>
        <v/>
      </c>
      <c r="AA117" s="185" t="str">
        <f t="shared" si="55"/>
        <v/>
      </c>
      <c r="AB117" s="186" t="str">
        <f t="shared" si="56"/>
        <v/>
      </c>
      <c r="AC117" s="184" t="str">
        <f t="shared" si="57"/>
        <v/>
      </c>
      <c r="AD117" s="185" t="str">
        <f t="shared" si="58"/>
        <v/>
      </c>
      <c r="AE117" s="185" t="str">
        <f t="shared" si="59"/>
        <v/>
      </c>
      <c r="AF117" s="186" t="str">
        <f t="shared" si="60"/>
        <v/>
      </c>
      <c r="AH117" s="184" t="str">
        <f t="shared" si="61"/>
        <v/>
      </c>
      <c r="AI117" s="185" t="str">
        <f t="shared" si="62"/>
        <v/>
      </c>
      <c r="AJ117" s="266" t="str">
        <f t="shared" si="63"/>
        <v/>
      </c>
      <c r="AK117" s="214" t="str">
        <f t="shared" si="64"/>
        <v/>
      </c>
      <c r="AL117" s="184" t="str">
        <f t="shared" si="65"/>
        <v/>
      </c>
      <c r="AM117" s="185" t="str">
        <f t="shared" si="66"/>
        <v/>
      </c>
      <c r="AN117" s="266" t="str">
        <f t="shared" si="67"/>
        <v/>
      </c>
      <c r="AO117" s="214" t="str">
        <f t="shared" si="68"/>
        <v/>
      </c>
      <c r="AP117" s="266"/>
      <c r="AQ117" s="184" t="str">
        <f t="shared" si="69"/>
        <v/>
      </c>
      <c r="AR117" s="185" t="str">
        <f t="shared" si="70"/>
        <v/>
      </c>
      <c r="AS117" s="185" t="str">
        <f t="shared" si="71"/>
        <v/>
      </c>
      <c r="AT117" s="186" t="str">
        <f t="shared" si="72"/>
        <v/>
      </c>
      <c r="AU117" s="184" t="str">
        <f t="shared" si="73"/>
        <v/>
      </c>
      <c r="AV117" s="185" t="str">
        <f t="shared" si="74"/>
        <v/>
      </c>
      <c r="AW117" s="185" t="str">
        <f t="shared" si="75"/>
        <v/>
      </c>
      <c r="AX117" s="186" t="str">
        <f t="shared" si="76"/>
        <v/>
      </c>
      <c r="AY117" s="184" t="str">
        <f t="shared" si="77"/>
        <v/>
      </c>
      <c r="AZ117" s="185" t="str">
        <f t="shared" si="78"/>
        <v/>
      </c>
      <c r="BA117" s="185" t="str">
        <f t="shared" si="79"/>
        <v/>
      </c>
      <c r="BB117" s="186" t="str">
        <f t="shared" si="80"/>
        <v/>
      </c>
      <c r="BC117" s="266"/>
      <c r="BD117" s="266"/>
      <c r="BE117" s="266"/>
      <c r="BF117" s="266"/>
    </row>
    <row r="118" spans="4:58" x14ac:dyDescent="0.2">
      <c r="D118" s="180">
        <f>'Solar prot device - data'!D115</f>
        <v>89</v>
      </c>
      <c r="E118" s="181" t="str">
        <f>("Glazing"&amp;" + "&amp;'Solar prot device - data'!E115)</f>
        <v xml:space="preserve">Glazing + </v>
      </c>
      <c r="F118" s="182"/>
      <c r="G118" s="182"/>
      <c r="H118" s="178" t="str">
        <f>IF('Solar prot device - data'!F115&lt;&gt;"",'Solar prot device - data'!F115,"")</f>
        <v/>
      </c>
      <c r="I118" s="183" t="str">
        <f>IF('Solar prot device - data'!G115&lt;&gt;"",'Solar prot device - data'!G115,"")</f>
        <v/>
      </c>
      <c r="J118" s="268" t="str">
        <f>IF('Solar prot device - data'!H115&lt;&gt;"",'Solar prot device - data'!H115,"")</f>
        <v/>
      </c>
      <c r="K118" s="316" t="str">
        <f>IF('Solar prot device - data'!I115&lt;&gt;"",'Solar prot device - data'!I115,"")</f>
        <v/>
      </c>
      <c r="L118" s="184" t="str">
        <f t="shared" si="81"/>
        <v/>
      </c>
      <c r="M118" s="185" t="str">
        <f t="shared" si="82"/>
        <v/>
      </c>
      <c r="N118" s="185" t="str">
        <f t="shared" si="83"/>
        <v/>
      </c>
      <c r="O118" s="186" t="str">
        <f t="shared" si="84"/>
        <v/>
      </c>
      <c r="P118" s="311" t="str">
        <f t="shared" si="85"/>
        <v/>
      </c>
      <c r="Q118" s="185" t="str">
        <f t="shared" si="52"/>
        <v/>
      </c>
      <c r="R118" s="185" t="str">
        <f t="shared" si="86"/>
        <v/>
      </c>
      <c r="S118" s="214" t="str">
        <f t="shared" si="87"/>
        <v/>
      </c>
      <c r="T118" s="210" t="str">
        <f t="shared" si="88"/>
        <v/>
      </c>
      <c r="U118" s="185" t="str">
        <f t="shared" si="89"/>
        <v/>
      </c>
      <c r="V118" s="185" t="str">
        <f t="shared" si="90"/>
        <v/>
      </c>
      <c r="W118" s="214" t="str">
        <f t="shared" si="91"/>
        <v/>
      </c>
      <c r="Y118" s="184" t="str">
        <f t="shared" si="53"/>
        <v/>
      </c>
      <c r="Z118" s="185" t="str">
        <f t="shared" si="54"/>
        <v/>
      </c>
      <c r="AA118" s="185" t="str">
        <f t="shared" si="55"/>
        <v/>
      </c>
      <c r="AB118" s="186" t="str">
        <f t="shared" si="56"/>
        <v/>
      </c>
      <c r="AC118" s="184" t="str">
        <f t="shared" si="57"/>
        <v/>
      </c>
      <c r="AD118" s="185" t="str">
        <f t="shared" si="58"/>
        <v/>
      </c>
      <c r="AE118" s="185" t="str">
        <f t="shared" si="59"/>
        <v/>
      </c>
      <c r="AF118" s="186" t="str">
        <f t="shared" si="60"/>
        <v/>
      </c>
      <c r="AH118" s="184" t="str">
        <f t="shared" si="61"/>
        <v/>
      </c>
      <c r="AI118" s="185" t="str">
        <f t="shared" si="62"/>
        <v/>
      </c>
      <c r="AJ118" s="266" t="str">
        <f t="shared" si="63"/>
        <v/>
      </c>
      <c r="AK118" s="214" t="str">
        <f t="shared" si="64"/>
        <v/>
      </c>
      <c r="AL118" s="184" t="str">
        <f t="shared" si="65"/>
        <v/>
      </c>
      <c r="AM118" s="185" t="str">
        <f t="shared" si="66"/>
        <v/>
      </c>
      <c r="AN118" s="266" t="str">
        <f t="shared" si="67"/>
        <v/>
      </c>
      <c r="AO118" s="214" t="str">
        <f t="shared" si="68"/>
        <v/>
      </c>
      <c r="AP118" s="266"/>
      <c r="AQ118" s="184" t="str">
        <f t="shared" si="69"/>
        <v/>
      </c>
      <c r="AR118" s="185" t="str">
        <f t="shared" si="70"/>
        <v/>
      </c>
      <c r="AS118" s="185" t="str">
        <f t="shared" si="71"/>
        <v/>
      </c>
      <c r="AT118" s="186" t="str">
        <f t="shared" si="72"/>
        <v/>
      </c>
      <c r="AU118" s="184" t="str">
        <f t="shared" si="73"/>
        <v/>
      </c>
      <c r="AV118" s="185" t="str">
        <f t="shared" si="74"/>
        <v/>
      </c>
      <c r="AW118" s="185" t="str">
        <f t="shared" si="75"/>
        <v/>
      </c>
      <c r="AX118" s="186" t="str">
        <f t="shared" si="76"/>
        <v/>
      </c>
      <c r="AY118" s="184" t="str">
        <f t="shared" si="77"/>
        <v/>
      </c>
      <c r="AZ118" s="185" t="str">
        <f t="shared" si="78"/>
        <v/>
      </c>
      <c r="BA118" s="185" t="str">
        <f t="shared" si="79"/>
        <v/>
      </c>
      <c r="BB118" s="186" t="str">
        <f t="shared" si="80"/>
        <v/>
      </c>
      <c r="BC118" s="266"/>
      <c r="BD118" s="266"/>
      <c r="BE118" s="266"/>
      <c r="BF118" s="266"/>
    </row>
    <row r="119" spans="4:58" x14ac:dyDescent="0.2">
      <c r="D119" s="180">
        <f>'Solar prot device - data'!D116</f>
        <v>90</v>
      </c>
      <c r="E119" s="181" t="str">
        <f>("Glazing"&amp;" + "&amp;'Solar prot device - data'!E116)</f>
        <v xml:space="preserve">Glazing + </v>
      </c>
      <c r="F119" s="182"/>
      <c r="G119" s="182"/>
      <c r="H119" s="178" t="str">
        <f>IF('Solar prot device - data'!F116&lt;&gt;"",'Solar prot device - data'!F116,"")</f>
        <v/>
      </c>
      <c r="I119" s="183" t="str">
        <f>IF('Solar prot device - data'!G116&lt;&gt;"",'Solar prot device - data'!G116,"")</f>
        <v/>
      </c>
      <c r="J119" s="268" t="str">
        <f>IF('Solar prot device - data'!H116&lt;&gt;"",'Solar prot device - data'!H116,"")</f>
        <v/>
      </c>
      <c r="K119" s="316" t="str">
        <f>IF('Solar prot device - data'!I116&lt;&gt;"",'Solar prot device - data'!I116,"")</f>
        <v/>
      </c>
      <c r="L119" s="184" t="str">
        <f t="shared" si="81"/>
        <v/>
      </c>
      <c r="M119" s="185" t="str">
        <f t="shared" si="82"/>
        <v/>
      </c>
      <c r="N119" s="185" t="str">
        <f t="shared" si="83"/>
        <v/>
      </c>
      <c r="O119" s="186" t="str">
        <f t="shared" si="84"/>
        <v/>
      </c>
      <c r="P119" s="311" t="str">
        <f t="shared" si="85"/>
        <v/>
      </c>
      <c r="Q119" s="185" t="str">
        <f t="shared" si="52"/>
        <v/>
      </c>
      <c r="R119" s="185" t="str">
        <f t="shared" si="86"/>
        <v/>
      </c>
      <c r="S119" s="214" t="str">
        <f t="shared" si="87"/>
        <v/>
      </c>
      <c r="T119" s="210" t="str">
        <f t="shared" si="88"/>
        <v/>
      </c>
      <c r="U119" s="185" t="str">
        <f t="shared" si="89"/>
        <v/>
      </c>
      <c r="V119" s="185" t="str">
        <f t="shared" si="90"/>
        <v/>
      </c>
      <c r="W119" s="214" t="str">
        <f t="shared" si="91"/>
        <v/>
      </c>
      <c r="Y119" s="184" t="str">
        <f t="shared" si="53"/>
        <v/>
      </c>
      <c r="Z119" s="185" t="str">
        <f t="shared" si="54"/>
        <v/>
      </c>
      <c r="AA119" s="185" t="str">
        <f t="shared" si="55"/>
        <v/>
      </c>
      <c r="AB119" s="186" t="str">
        <f t="shared" si="56"/>
        <v/>
      </c>
      <c r="AC119" s="184" t="str">
        <f t="shared" si="57"/>
        <v/>
      </c>
      <c r="AD119" s="185" t="str">
        <f t="shared" si="58"/>
        <v/>
      </c>
      <c r="AE119" s="185" t="str">
        <f t="shared" si="59"/>
        <v/>
      </c>
      <c r="AF119" s="186" t="str">
        <f t="shared" si="60"/>
        <v/>
      </c>
      <c r="AH119" s="184" t="str">
        <f t="shared" si="61"/>
        <v/>
      </c>
      <c r="AI119" s="185" t="str">
        <f t="shared" si="62"/>
        <v/>
      </c>
      <c r="AJ119" s="266" t="str">
        <f t="shared" si="63"/>
        <v/>
      </c>
      <c r="AK119" s="214" t="str">
        <f t="shared" si="64"/>
        <v/>
      </c>
      <c r="AL119" s="184" t="str">
        <f t="shared" si="65"/>
        <v/>
      </c>
      <c r="AM119" s="185" t="str">
        <f t="shared" si="66"/>
        <v/>
      </c>
      <c r="AN119" s="266" t="str">
        <f t="shared" si="67"/>
        <v/>
      </c>
      <c r="AO119" s="214" t="str">
        <f t="shared" si="68"/>
        <v/>
      </c>
      <c r="AP119" s="266"/>
      <c r="AQ119" s="184" t="str">
        <f t="shared" si="69"/>
        <v/>
      </c>
      <c r="AR119" s="185" t="str">
        <f t="shared" si="70"/>
        <v/>
      </c>
      <c r="AS119" s="185" t="str">
        <f t="shared" si="71"/>
        <v/>
      </c>
      <c r="AT119" s="186" t="str">
        <f t="shared" si="72"/>
        <v/>
      </c>
      <c r="AU119" s="184" t="str">
        <f t="shared" si="73"/>
        <v/>
      </c>
      <c r="AV119" s="185" t="str">
        <f t="shared" si="74"/>
        <v/>
      </c>
      <c r="AW119" s="185" t="str">
        <f t="shared" si="75"/>
        <v/>
      </c>
      <c r="AX119" s="186" t="str">
        <f t="shared" si="76"/>
        <v/>
      </c>
      <c r="AY119" s="184" t="str">
        <f t="shared" si="77"/>
        <v/>
      </c>
      <c r="AZ119" s="185" t="str">
        <f t="shared" si="78"/>
        <v/>
      </c>
      <c r="BA119" s="185" t="str">
        <f t="shared" si="79"/>
        <v/>
      </c>
      <c r="BB119" s="186" t="str">
        <f t="shared" si="80"/>
        <v/>
      </c>
      <c r="BC119" s="266"/>
      <c r="BD119" s="266"/>
      <c r="BE119" s="266"/>
      <c r="BF119" s="266"/>
    </row>
    <row r="120" spans="4:58" x14ac:dyDescent="0.2">
      <c r="D120" s="180">
        <f>'Solar prot device - data'!D117</f>
        <v>91</v>
      </c>
      <c r="E120" s="181" t="str">
        <f>("Glazing"&amp;" + "&amp;'Solar prot device - data'!E117)</f>
        <v xml:space="preserve">Glazing + </v>
      </c>
      <c r="F120" s="182"/>
      <c r="G120" s="182"/>
      <c r="H120" s="178" t="str">
        <f>IF('Solar prot device - data'!F117&lt;&gt;"",'Solar prot device - data'!F117,"")</f>
        <v/>
      </c>
      <c r="I120" s="183" t="str">
        <f>IF('Solar prot device - data'!G117&lt;&gt;"",'Solar prot device - data'!G117,"")</f>
        <v/>
      </c>
      <c r="J120" s="268" t="str">
        <f>IF('Solar prot device - data'!H117&lt;&gt;"",'Solar prot device - data'!H117,"")</f>
        <v/>
      </c>
      <c r="K120" s="316" t="str">
        <f>IF('Solar prot device - data'!I117&lt;&gt;"",'Solar prot device - data'!I117,"")</f>
        <v/>
      </c>
      <c r="L120" s="184" t="str">
        <f t="shared" si="81"/>
        <v/>
      </c>
      <c r="M120" s="185" t="str">
        <f t="shared" si="82"/>
        <v/>
      </c>
      <c r="N120" s="185" t="str">
        <f t="shared" si="83"/>
        <v/>
      </c>
      <c r="O120" s="186" t="str">
        <f t="shared" si="84"/>
        <v/>
      </c>
      <c r="P120" s="311" t="str">
        <f t="shared" si="85"/>
        <v/>
      </c>
      <c r="Q120" s="185" t="str">
        <f t="shared" si="52"/>
        <v/>
      </c>
      <c r="R120" s="185" t="str">
        <f t="shared" si="86"/>
        <v/>
      </c>
      <c r="S120" s="214" t="str">
        <f t="shared" si="87"/>
        <v/>
      </c>
      <c r="T120" s="210" t="str">
        <f t="shared" si="88"/>
        <v/>
      </c>
      <c r="U120" s="185" t="str">
        <f t="shared" si="89"/>
        <v/>
      </c>
      <c r="V120" s="185" t="str">
        <f t="shared" si="90"/>
        <v/>
      </c>
      <c r="W120" s="214" t="str">
        <f t="shared" si="91"/>
        <v/>
      </c>
      <c r="Y120" s="184" t="str">
        <f t="shared" si="53"/>
        <v/>
      </c>
      <c r="Z120" s="185" t="str">
        <f t="shared" si="54"/>
        <v/>
      </c>
      <c r="AA120" s="185" t="str">
        <f t="shared" si="55"/>
        <v/>
      </c>
      <c r="AB120" s="186" t="str">
        <f t="shared" si="56"/>
        <v/>
      </c>
      <c r="AC120" s="184" t="str">
        <f t="shared" si="57"/>
        <v/>
      </c>
      <c r="AD120" s="185" t="str">
        <f t="shared" si="58"/>
        <v/>
      </c>
      <c r="AE120" s="185" t="str">
        <f t="shared" si="59"/>
        <v/>
      </c>
      <c r="AF120" s="186" t="str">
        <f t="shared" si="60"/>
        <v/>
      </c>
      <c r="AH120" s="184" t="str">
        <f t="shared" si="61"/>
        <v/>
      </c>
      <c r="AI120" s="185" t="str">
        <f t="shared" si="62"/>
        <v/>
      </c>
      <c r="AJ120" s="266" t="str">
        <f t="shared" si="63"/>
        <v/>
      </c>
      <c r="AK120" s="214" t="str">
        <f t="shared" si="64"/>
        <v/>
      </c>
      <c r="AL120" s="184" t="str">
        <f t="shared" si="65"/>
        <v/>
      </c>
      <c r="AM120" s="185" t="str">
        <f t="shared" si="66"/>
        <v/>
      </c>
      <c r="AN120" s="266" t="str">
        <f t="shared" si="67"/>
        <v/>
      </c>
      <c r="AO120" s="214" t="str">
        <f t="shared" si="68"/>
        <v/>
      </c>
      <c r="AP120" s="266"/>
      <c r="AQ120" s="184" t="str">
        <f t="shared" si="69"/>
        <v/>
      </c>
      <c r="AR120" s="185" t="str">
        <f t="shared" si="70"/>
        <v/>
      </c>
      <c r="AS120" s="185" t="str">
        <f t="shared" si="71"/>
        <v/>
      </c>
      <c r="AT120" s="186" t="str">
        <f t="shared" si="72"/>
        <v/>
      </c>
      <c r="AU120" s="184" t="str">
        <f t="shared" si="73"/>
        <v/>
      </c>
      <c r="AV120" s="185" t="str">
        <f t="shared" si="74"/>
        <v/>
      </c>
      <c r="AW120" s="185" t="str">
        <f t="shared" si="75"/>
        <v/>
      </c>
      <c r="AX120" s="186" t="str">
        <f t="shared" si="76"/>
        <v/>
      </c>
      <c r="AY120" s="184" t="str">
        <f t="shared" si="77"/>
        <v/>
      </c>
      <c r="AZ120" s="185" t="str">
        <f t="shared" si="78"/>
        <v/>
      </c>
      <c r="BA120" s="185" t="str">
        <f t="shared" si="79"/>
        <v/>
      </c>
      <c r="BB120" s="186" t="str">
        <f t="shared" si="80"/>
        <v/>
      </c>
      <c r="BC120" s="266"/>
      <c r="BD120" s="266"/>
      <c r="BE120" s="266"/>
      <c r="BF120" s="266"/>
    </row>
    <row r="121" spans="4:58" x14ac:dyDescent="0.2">
      <c r="D121" s="180">
        <f>'Solar prot device - data'!D118</f>
        <v>92</v>
      </c>
      <c r="E121" s="181" t="str">
        <f>("Glazing"&amp;" + "&amp;'Solar prot device - data'!E118)</f>
        <v xml:space="preserve">Glazing + </v>
      </c>
      <c r="F121" s="182"/>
      <c r="G121" s="182"/>
      <c r="H121" s="178" t="str">
        <f>IF('Solar prot device - data'!F118&lt;&gt;"",'Solar prot device - data'!F118,"")</f>
        <v/>
      </c>
      <c r="I121" s="183" t="str">
        <f>IF('Solar prot device - data'!G118&lt;&gt;"",'Solar prot device - data'!G118,"")</f>
        <v/>
      </c>
      <c r="J121" s="268" t="str">
        <f>IF('Solar prot device - data'!H118&lt;&gt;"",'Solar prot device - data'!H118,"")</f>
        <v/>
      </c>
      <c r="K121" s="316" t="str">
        <f>IF('Solar prot device - data'!I118&lt;&gt;"",'Solar prot device - data'!I118,"")</f>
        <v/>
      </c>
      <c r="L121" s="184" t="str">
        <f t="shared" si="81"/>
        <v/>
      </c>
      <c r="M121" s="185" t="str">
        <f t="shared" si="82"/>
        <v/>
      </c>
      <c r="N121" s="185" t="str">
        <f t="shared" si="83"/>
        <v/>
      </c>
      <c r="O121" s="186" t="str">
        <f t="shared" si="84"/>
        <v/>
      </c>
      <c r="P121" s="311" t="str">
        <f t="shared" si="85"/>
        <v/>
      </c>
      <c r="Q121" s="185" t="str">
        <f t="shared" si="52"/>
        <v/>
      </c>
      <c r="R121" s="185" t="str">
        <f t="shared" si="86"/>
        <v/>
      </c>
      <c r="S121" s="214" t="str">
        <f t="shared" si="87"/>
        <v/>
      </c>
      <c r="T121" s="210" t="str">
        <f t="shared" si="88"/>
        <v/>
      </c>
      <c r="U121" s="185" t="str">
        <f t="shared" si="89"/>
        <v/>
      </c>
      <c r="V121" s="185" t="str">
        <f t="shared" si="90"/>
        <v/>
      </c>
      <c r="W121" s="214" t="str">
        <f t="shared" si="91"/>
        <v/>
      </c>
      <c r="Y121" s="184" t="str">
        <f t="shared" si="53"/>
        <v/>
      </c>
      <c r="Z121" s="185" t="str">
        <f t="shared" si="54"/>
        <v/>
      </c>
      <c r="AA121" s="185" t="str">
        <f t="shared" si="55"/>
        <v/>
      </c>
      <c r="AB121" s="186" t="str">
        <f t="shared" si="56"/>
        <v/>
      </c>
      <c r="AC121" s="184" t="str">
        <f t="shared" si="57"/>
        <v/>
      </c>
      <c r="AD121" s="185" t="str">
        <f t="shared" si="58"/>
        <v/>
      </c>
      <c r="AE121" s="185" t="str">
        <f t="shared" si="59"/>
        <v/>
      </c>
      <c r="AF121" s="186" t="str">
        <f t="shared" si="60"/>
        <v/>
      </c>
      <c r="AH121" s="184" t="str">
        <f t="shared" si="61"/>
        <v/>
      </c>
      <c r="AI121" s="185" t="str">
        <f t="shared" si="62"/>
        <v/>
      </c>
      <c r="AJ121" s="266" t="str">
        <f t="shared" si="63"/>
        <v/>
      </c>
      <c r="AK121" s="214" t="str">
        <f t="shared" si="64"/>
        <v/>
      </c>
      <c r="AL121" s="184" t="str">
        <f t="shared" si="65"/>
        <v/>
      </c>
      <c r="AM121" s="185" t="str">
        <f t="shared" si="66"/>
        <v/>
      </c>
      <c r="AN121" s="266" t="str">
        <f t="shared" si="67"/>
        <v/>
      </c>
      <c r="AO121" s="214" t="str">
        <f t="shared" si="68"/>
        <v/>
      </c>
      <c r="AP121" s="266"/>
      <c r="AQ121" s="184" t="str">
        <f t="shared" si="69"/>
        <v/>
      </c>
      <c r="AR121" s="185" t="str">
        <f t="shared" si="70"/>
        <v/>
      </c>
      <c r="AS121" s="185" t="str">
        <f t="shared" si="71"/>
        <v/>
      </c>
      <c r="AT121" s="186" t="str">
        <f t="shared" si="72"/>
        <v/>
      </c>
      <c r="AU121" s="184" t="str">
        <f t="shared" si="73"/>
        <v/>
      </c>
      <c r="AV121" s="185" t="str">
        <f t="shared" si="74"/>
        <v/>
      </c>
      <c r="AW121" s="185" t="str">
        <f t="shared" si="75"/>
        <v/>
      </c>
      <c r="AX121" s="186" t="str">
        <f t="shared" si="76"/>
        <v/>
      </c>
      <c r="AY121" s="184" t="str">
        <f t="shared" si="77"/>
        <v/>
      </c>
      <c r="AZ121" s="185" t="str">
        <f t="shared" si="78"/>
        <v/>
      </c>
      <c r="BA121" s="185" t="str">
        <f t="shared" si="79"/>
        <v/>
      </c>
      <c r="BB121" s="186" t="str">
        <f t="shared" si="80"/>
        <v/>
      </c>
      <c r="BC121" s="266"/>
      <c r="BD121" s="266"/>
      <c r="BE121" s="266"/>
      <c r="BF121" s="266"/>
    </row>
    <row r="122" spans="4:58" x14ac:dyDescent="0.2">
      <c r="D122" s="180">
        <f>'Solar prot device - data'!D119</f>
        <v>93</v>
      </c>
      <c r="E122" s="181" t="str">
        <f>("Glazing"&amp;" + "&amp;'Solar prot device - data'!E119)</f>
        <v xml:space="preserve">Glazing + </v>
      </c>
      <c r="F122" s="182"/>
      <c r="G122" s="182"/>
      <c r="H122" s="178" t="str">
        <f>IF('Solar prot device - data'!F119&lt;&gt;"",'Solar prot device - data'!F119,"")</f>
        <v/>
      </c>
      <c r="I122" s="183" t="str">
        <f>IF('Solar prot device - data'!G119&lt;&gt;"",'Solar prot device - data'!G119,"")</f>
        <v/>
      </c>
      <c r="J122" s="268" t="str">
        <f>IF('Solar prot device - data'!H119&lt;&gt;"",'Solar prot device - data'!H119,"")</f>
        <v/>
      </c>
      <c r="K122" s="316" t="str">
        <f>IF('Solar prot device - data'!I119&lt;&gt;"",'Solar prot device - data'!I119,"")</f>
        <v/>
      </c>
      <c r="L122" s="184" t="str">
        <f t="shared" si="81"/>
        <v/>
      </c>
      <c r="M122" s="185" t="str">
        <f t="shared" si="82"/>
        <v/>
      </c>
      <c r="N122" s="185" t="str">
        <f t="shared" si="83"/>
        <v/>
      </c>
      <c r="O122" s="186" t="str">
        <f t="shared" si="84"/>
        <v/>
      </c>
      <c r="P122" s="311" t="str">
        <f t="shared" si="85"/>
        <v/>
      </c>
      <c r="Q122" s="185" t="str">
        <f t="shared" si="52"/>
        <v/>
      </c>
      <c r="R122" s="185" t="str">
        <f t="shared" si="86"/>
        <v/>
      </c>
      <c r="S122" s="214" t="str">
        <f t="shared" si="87"/>
        <v/>
      </c>
      <c r="T122" s="210" t="str">
        <f t="shared" si="88"/>
        <v/>
      </c>
      <c r="U122" s="185" t="str">
        <f t="shared" si="89"/>
        <v/>
      </c>
      <c r="V122" s="185" t="str">
        <f t="shared" si="90"/>
        <v/>
      </c>
      <c r="W122" s="214" t="str">
        <f t="shared" si="91"/>
        <v/>
      </c>
      <c r="Y122" s="184" t="str">
        <f t="shared" si="53"/>
        <v/>
      </c>
      <c r="Z122" s="185" t="str">
        <f t="shared" si="54"/>
        <v/>
      </c>
      <c r="AA122" s="185" t="str">
        <f t="shared" si="55"/>
        <v/>
      </c>
      <c r="AB122" s="186" t="str">
        <f t="shared" si="56"/>
        <v/>
      </c>
      <c r="AC122" s="184" t="str">
        <f t="shared" si="57"/>
        <v/>
      </c>
      <c r="AD122" s="185" t="str">
        <f t="shared" si="58"/>
        <v/>
      </c>
      <c r="AE122" s="185" t="str">
        <f t="shared" si="59"/>
        <v/>
      </c>
      <c r="AF122" s="186" t="str">
        <f t="shared" si="60"/>
        <v/>
      </c>
      <c r="AH122" s="184" t="str">
        <f t="shared" si="61"/>
        <v/>
      </c>
      <c r="AI122" s="185" t="str">
        <f t="shared" si="62"/>
        <v/>
      </c>
      <c r="AJ122" s="266" t="str">
        <f t="shared" si="63"/>
        <v/>
      </c>
      <c r="AK122" s="214" t="str">
        <f t="shared" si="64"/>
        <v/>
      </c>
      <c r="AL122" s="184" t="str">
        <f t="shared" si="65"/>
        <v/>
      </c>
      <c r="AM122" s="185" t="str">
        <f t="shared" si="66"/>
        <v/>
      </c>
      <c r="AN122" s="266" t="str">
        <f t="shared" si="67"/>
        <v/>
      </c>
      <c r="AO122" s="214" t="str">
        <f t="shared" si="68"/>
        <v/>
      </c>
      <c r="AP122" s="266"/>
      <c r="AQ122" s="184" t="str">
        <f t="shared" si="69"/>
        <v/>
      </c>
      <c r="AR122" s="185" t="str">
        <f t="shared" si="70"/>
        <v/>
      </c>
      <c r="AS122" s="185" t="str">
        <f t="shared" si="71"/>
        <v/>
      </c>
      <c r="AT122" s="186" t="str">
        <f t="shared" si="72"/>
        <v/>
      </c>
      <c r="AU122" s="184" t="str">
        <f t="shared" si="73"/>
        <v/>
      </c>
      <c r="AV122" s="185" t="str">
        <f t="shared" si="74"/>
        <v/>
      </c>
      <c r="AW122" s="185" t="str">
        <f t="shared" si="75"/>
        <v/>
      </c>
      <c r="AX122" s="186" t="str">
        <f t="shared" si="76"/>
        <v/>
      </c>
      <c r="AY122" s="184" t="str">
        <f t="shared" si="77"/>
        <v/>
      </c>
      <c r="AZ122" s="185" t="str">
        <f t="shared" si="78"/>
        <v/>
      </c>
      <c r="BA122" s="185" t="str">
        <f t="shared" si="79"/>
        <v/>
      </c>
      <c r="BB122" s="186" t="str">
        <f t="shared" si="80"/>
        <v/>
      </c>
      <c r="BC122" s="266"/>
      <c r="BD122" s="266"/>
      <c r="BE122" s="266"/>
      <c r="BF122" s="266"/>
    </row>
    <row r="123" spans="4:58" x14ac:dyDescent="0.2">
      <c r="D123" s="180">
        <f>'Solar prot device - data'!D120</f>
        <v>94</v>
      </c>
      <c r="E123" s="181" t="str">
        <f>("Glazing"&amp;" + "&amp;'Solar prot device - data'!E120)</f>
        <v xml:space="preserve">Glazing + </v>
      </c>
      <c r="F123" s="182"/>
      <c r="G123" s="182"/>
      <c r="H123" s="178" t="str">
        <f>IF('Solar prot device - data'!F120&lt;&gt;"",'Solar prot device - data'!F120,"")</f>
        <v/>
      </c>
      <c r="I123" s="183" t="str">
        <f>IF('Solar prot device - data'!G120&lt;&gt;"",'Solar prot device - data'!G120,"")</f>
        <v/>
      </c>
      <c r="J123" s="268" t="str">
        <f>IF('Solar prot device - data'!H120&lt;&gt;"",'Solar prot device - data'!H120,"")</f>
        <v/>
      </c>
      <c r="K123" s="316" t="str">
        <f>IF('Solar prot device - data'!I120&lt;&gt;"",'Solar prot device - data'!I120,"")</f>
        <v/>
      </c>
      <c r="L123" s="184" t="str">
        <f t="shared" si="81"/>
        <v/>
      </c>
      <c r="M123" s="185" t="str">
        <f t="shared" si="82"/>
        <v/>
      </c>
      <c r="N123" s="185" t="str">
        <f t="shared" si="83"/>
        <v/>
      </c>
      <c r="O123" s="186" t="str">
        <f t="shared" si="84"/>
        <v/>
      </c>
      <c r="P123" s="311" t="str">
        <f t="shared" si="85"/>
        <v/>
      </c>
      <c r="Q123" s="185" t="str">
        <f t="shared" si="52"/>
        <v/>
      </c>
      <c r="R123" s="185" t="str">
        <f t="shared" si="86"/>
        <v/>
      </c>
      <c r="S123" s="214" t="str">
        <f t="shared" si="87"/>
        <v/>
      </c>
      <c r="T123" s="210" t="str">
        <f t="shared" si="88"/>
        <v/>
      </c>
      <c r="U123" s="185" t="str">
        <f t="shared" si="89"/>
        <v/>
      </c>
      <c r="V123" s="185" t="str">
        <f t="shared" si="90"/>
        <v/>
      </c>
      <c r="W123" s="214" t="str">
        <f t="shared" si="91"/>
        <v/>
      </c>
      <c r="Y123" s="184" t="str">
        <f t="shared" si="53"/>
        <v/>
      </c>
      <c r="Z123" s="185" t="str">
        <f t="shared" si="54"/>
        <v/>
      </c>
      <c r="AA123" s="185" t="str">
        <f t="shared" si="55"/>
        <v/>
      </c>
      <c r="AB123" s="186" t="str">
        <f t="shared" si="56"/>
        <v/>
      </c>
      <c r="AC123" s="184" t="str">
        <f t="shared" si="57"/>
        <v/>
      </c>
      <c r="AD123" s="185" t="str">
        <f t="shared" si="58"/>
        <v/>
      </c>
      <c r="AE123" s="185" t="str">
        <f t="shared" si="59"/>
        <v/>
      </c>
      <c r="AF123" s="186" t="str">
        <f t="shared" si="60"/>
        <v/>
      </c>
      <c r="AH123" s="184" t="str">
        <f t="shared" si="61"/>
        <v/>
      </c>
      <c r="AI123" s="185" t="str">
        <f t="shared" si="62"/>
        <v/>
      </c>
      <c r="AJ123" s="266" t="str">
        <f t="shared" si="63"/>
        <v/>
      </c>
      <c r="AK123" s="214" t="str">
        <f t="shared" si="64"/>
        <v/>
      </c>
      <c r="AL123" s="184" t="str">
        <f t="shared" si="65"/>
        <v/>
      </c>
      <c r="AM123" s="185" t="str">
        <f t="shared" si="66"/>
        <v/>
      </c>
      <c r="AN123" s="266" t="str">
        <f t="shared" si="67"/>
        <v/>
      </c>
      <c r="AO123" s="214" t="str">
        <f t="shared" si="68"/>
        <v/>
      </c>
      <c r="AP123" s="266"/>
      <c r="AQ123" s="184" t="str">
        <f t="shared" si="69"/>
        <v/>
      </c>
      <c r="AR123" s="185" t="str">
        <f t="shared" si="70"/>
        <v/>
      </c>
      <c r="AS123" s="185" t="str">
        <f t="shared" si="71"/>
        <v/>
      </c>
      <c r="AT123" s="186" t="str">
        <f t="shared" si="72"/>
        <v/>
      </c>
      <c r="AU123" s="184" t="str">
        <f t="shared" si="73"/>
        <v/>
      </c>
      <c r="AV123" s="185" t="str">
        <f t="shared" si="74"/>
        <v/>
      </c>
      <c r="AW123" s="185" t="str">
        <f t="shared" si="75"/>
        <v/>
      </c>
      <c r="AX123" s="186" t="str">
        <f t="shared" si="76"/>
        <v/>
      </c>
      <c r="AY123" s="184" t="str">
        <f t="shared" si="77"/>
        <v/>
      </c>
      <c r="AZ123" s="185" t="str">
        <f t="shared" si="78"/>
        <v/>
      </c>
      <c r="BA123" s="185" t="str">
        <f t="shared" si="79"/>
        <v/>
      </c>
      <c r="BB123" s="186" t="str">
        <f t="shared" si="80"/>
        <v/>
      </c>
      <c r="BC123" s="266"/>
      <c r="BD123" s="266"/>
      <c r="BE123" s="266"/>
      <c r="BF123" s="266"/>
    </row>
    <row r="124" spans="4:58" x14ac:dyDescent="0.2">
      <c r="D124" s="180">
        <f>'Solar prot device - data'!D121</f>
        <v>95</v>
      </c>
      <c r="E124" s="181" t="str">
        <f>("Glazing"&amp;" + "&amp;'Solar prot device - data'!E121)</f>
        <v xml:space="preserve">Glazing + </v>
      </c>
      <c r="F124" s="182"/>
      <c r="G124" s="182"/>
      <c r="H124" s="178" t="str">
        <f>IF('Solar prot device - data'!F121&lt;&gt;"",'Solar prot device - data'!F121,"")</f>
        <v/>
      </c>
      <c r="I124" s="183" t="str">
        <f>IF('Solar prot device - data'!G121&lt;&gt;"",'Solar prot device - data'!G121,"")</f>
        <v/>
      </c>
      <c r="J124" s="268" t="str">
        <f>IF('Solar prot device - data'!H121&lt;&gt;"",'Solar prot device - data'!H121,"")</f>
        <v/>
      </c>
      <c r="K124" s="316" t="str">
        <f>IF('Solar prot device - data'!I121&lt;&gt;"",'Solar prot device - data'!I121,"")</f>
        <v/>
      </c>
      <c r="L124" s="184" t="str">
        <f t="shared" si="81"/>
        <v/>
      </c>
      <c r="M124" s="185" t="str">
        <f t="shared" si="82"/>
        <v/>
      </c>
      <c r="N124" s="185" t="str">
        <f t="shared" si="83"/>
        <v/>
      </c>
      <c r="O124" s="186" t="str">
        <f t="shared" si="84"/>
        <v/>
      </c>
      <c r="P124" s="311" t="str">
        <f t="shared" si="85"/>
        <v/>
      </c>
      <c r="Q124" s="185" t="str">
        <f t="shared" si="52"/>
        <v/>
      </c>
      <c r="R124" s="185" t="str">
        <f t="shared" si="86"/>
        <v/>
      </c>
      <c r="S124" s="214" t="str">
        <f t="shared" si="87"/>
        <v/>
      </c>
      <c r="T124" s="210" t="str">
        <f t="shared" si="88"/>
        <v/>
      </c>
      <c r="U124" s="185" t="str">
        <f t="shared" si="89"/>
        <v/>
      </c>
      <c r="V124" s="185" t="str">
        <f t="shared" si="90"/>
        <v/>
      </c>
      <c r="W124" s="214" t="str">
        <f t="shared" si="91"/>
        <v/>
      </c>
      <c r="Y124" s="184" t="str">
        <f t="shared" si="53"/>
        <v/>
      </c>
      <c r="Z124" s="185" t="str">
        <f t="shared" si="54"/>
        <v/>
      </c>
      <c r="AA124" s="185" t="str">
        <f t="shared" si="55"/>
        <v/>
      </c>
      <c r="AB124" s="186" t="str">
        <f t="shared" si="56"/>
        <v/>
      </c>
      <c r="AC124" s="184" t="str">
        <f t="shared" si="57"/>
        <v/>
      </c>
      <c r="AD124" s="185" t="str">
        <f t="shared" si="58"/>
        <v/>
      </c>
      <c r="AE124" s="185" t="str">
        <f t="shared" si="59"/>
        <v/>
      </c>
      <c r="AF124" s="186" t="str">
        <f t="shared" si="60"/>
        <v/>
      </c>
      <c r="AH124" s="184" t="str">
        <f t="shared" si="61"/>
        <v/>
      </c>
      <c r="AI124" s="185" t="str">
        <f t="shared" si="62"/>
        <v/>
      </c>
      <c r="AJ124" s="266" t="str">
        <f t="shared" si="63"/>
        <v/>
      </c>
      <c r="AK124" s="214" t="str">
        <f t="shared" si="64"/>
        <v/>
      </c>
      <c r="AL124" s="184" t="str">
        <f t="shared" si="65"/>
        <v/>
      </c>
      <c r="AM124" s="185" t="str">
        <f t="shared" si="66"/>
        <v/>
      </c>
      <c r="AN124" s="266" t="str">
        <f t="shared" si="67"/>
        <v/>
      </c>
      <c r="AO124" s="214" t="str">
        <f t="shared" si="68"/>
        <v/>
      </c>
      <c r="AP124" s="266"/>
      <c r="AQ124" s="184" t="str">
        <f t="shared" si="69"/>
        <v/>
      </c>
      <c r="AR124" s="185" t="str">
        <f t="shared" si="70"/>
        <v/>
      </c>
      <c r="AS124" s="185" t="str">
        <f t="shared" si="71"/>
        <v/>
      </c>
      <c r="AT124" s="186" t="str">
        <f t="shared" si="72"/>
        <v/>
      </c>
      <c r="AU124" s="184" t="str">
        <f t="shared" si="73"/>
        <v/>
      </c>
      <c r="AV124" s="185" t="str">
        <f t="shared" si="74"/>
        <v/>
      </c>
      <c r="AW124" s="185" t="str">
        <f t="shared" si="75"/>
        <v/>
      </c>
      <c r="AX124" s="186" t="str">
        <f t="shared" si="76"/>
        <v/>
      </c>
      <c r="AY124" s="184" t="str">
        <f t="shared" si="77"/>
        <v/>
      </c>
      <c r="AZ124" s="185" t="str">
        <f t="shared" si="78"/>
        <v/>
      </c>
      <c r="BA124" s="185" t="str">
        <f t="shared" si="79"/>
        <v/>
      </c>
      <c r="BB124" s="186" t="str">
        <f t="shared" si="80"/>
        <v/>
      </c>
      <c r="BC124" s="266"/>
      <c r="BD124" s="266"/>
      <c r="BE124" s="266"/>
      <c r="BF124" s="266"/>
    </row>
    <row r="125" spans="4:58" x14ac:dyDescent="0.2">
      <c r="D125" s="180">
        <f>'Solar prot device - data'!D122</f>
        <v>96</v>
      </c>
      <c r="E125" s="181" t="str">
        <f>("Glazing"&amp;" + "&amp;'Solar prot device - data'!E122)</f>
        <v xml:space="preserve">Glazing + </v>
      </c>
      <c r="F125" s="182"/>
      <c r="G125" s="182"/>
      <c r="H125" s="178" t="str">
        <f>IF('Solar prot device - data'!F122&lt;&gt;"",'Solar prot device - data'!F122,"")</f>
        <v/>
      </c>
      <c r="I125" s="183" t="str">
        <f>IF('Solar prot device - data'!G122&lt;&gt;"",'Solar prot device - data'!G122,"")</f>
        <v/>
      </c>
      <c r="J125" s="268" t="str">
        <f>IF('Solar prot device - data'!H122&lt;&gt;"",'Solar prot device - data'!H122,"")</f>
        <v/>
      </c>
      <c r="K125" s="316" t="str">
        <f>IF('Solar prot device - data'!I122&lt;&gt;"",'Solar prot device - data'!I122,"")</f>
        <v/>
      </c>
      <c r="L125" s="184" t="str">
        <f t="shared" si="81"/>
        <v/>
      </c>
      <c r="M125" s="185" t="str">
        <f t="shared" si="82"/>
        <v/>
      </c>
      <c r="N125" s="185" t="str">
        <f t="shared" si="83"/>
        <v/>
      </c>
      <c r="O125" s="186" t="str">
        <f t="shared" si="84"/>
        <v/>
      </c>
      <c r="P125" s="311" t="str">
        <f t="shared" si="85"/>
        <v/>
      </c>
      <c r="Q125" s="185" t="str">
        <f t="shared" si="52"/>
        <v/>
      </c>
      <c r="R125" s="185" t="str">
        <f t="shared" si="86"/>
        <v/>
      </c>
      <c r="S125" s="214" t="str">
        <f t="shared" si="87"/>
        <v/>
      </c>
      <c r="T125" s="210" t="str">
        <f t="shared" si="88"/>
        <v/>
      </c>
      <c r="U125" s="185" t="str">
        <f t="shared" si="89"/>
        <v/>
      </c>
      <c r="V125" s="185" t="str">
        <f t="shared" si="90"/>
        <v/>
      </c>
      <c r="W125" s="214" t="str">
        <f t="shared" si="91"/>
        <v/>
      </c>
      <c r="Y125" s="184" t="str">
        <f t="shared" si="53"/>
        <v/>
      </c>
      <c r="Z125" s="185" t="str">
        <f t="shared" si="54"/>
        <v/>
      </c>
      <c r="AA125" s="185" t="str">
        <f t="shared" si="55"/>
        <v/>
      </c>
      <c r="AB125" s="186" t="str">
        <f t="shared" si="56"/>
        <v/>
      </c>
      <c r="AC125" s="184" t="str">
        <f t="shared" si="57"/>
        <v/>
      </c>
      <c r="AD125" s="185" t="str">
        <f t="shared" si="58"/>
        <v/>
      </c>
      <c r="AE125" s="185" t="str">
        <f t="shared" si="59"/>
        <v/>
      </c>
      <c r="AF125" s="186" t="str">
        <f t="shared" si="60"/>
        <v/>
      </c>
      <c r="AH125" s="184" t="str">
        <f t="shared" si="61"/>
        <v/>
      </c>
      <c r="AI125" s="185" t="str">
        <f t="shared" si="62"/>
        <v/>
      </c>
      <c r="AJ125" s="266" t="str">
        <f t="shared" si="63"/>
        <v/>
      </c>
      <c r="AK125" s="214" t="str">
        <f t="shared" si="64"/>
        <v/>
      </c>
      <c r="AL125" s="184" t="str">
        <f t="shared" si="65"/>
        <v/>
      </c>
      <c r="AM125" s="185" t="str">
        <f t="shared" si="66"/>
        <v/>
      </c>
      <c r="AN125" s="266" t="str">
        <f t="shared" si="67"/>
        <v/>
      </c>
      <c r="AO125" s="214" t="str">
        <f t="shared" si="68"/>
        <v/>
      </c>
      <c r="AP125" s="266"/>
      <c r="AQ125" s="184" t="str">
        <f t="shared" si="69"/>
        <v/>
      </c>
      <c r="AR125" s="185" t="str">
        <f t="shared" si="70"/>
        <v/>
      </c>
      <c r="AS125" s="185" t="str">
        <f t="shared" si="71"/>
        <v/>
      </c>
      <c r="AT125" s="186" t="str">
        <f t="shared" si="72"/>
        <v/>
      </c>
      <c r="AU125" s="184" t="str">
        <f t="shared" si="73"/>
        <v/>
      </c>
      <c r="AV125" s="185" t="str">
        <f t="shared" si="74"/>
        <v/>
      </c>
      <c r="AW125" s="185" t="str">
        <f t="shared" si="75"/>
        <v/>
      </c>
      <c r="AX125" s="186" t="str">
        <f t="shared" si="76"/>
        <v/>
      </c>
      <c r="AY125" s="184" t="str">
        <f t="shared" si="77"/>
        <v/>
      </c>
      <c r="AZ125" s="185" t="str">
        <f t="shared" si="78"/>
        <v/>
      </c>
      <c r="BA125" s="185" t="str">
        <f t="shared" si="79"/>
        <v/>
      </c>
      <c r="BB125" s="186" t="str">
        <f t="shared" si="80"/>
        <v/>
      </c>
      <c r="BC125" s="266"/>
      <c r="BD125" s="266"/>
      <c r="BE125" s="266"/>
      <c r="BF125" s="266"/>
    </row>
    <row r="126" spans="4:58" x14ac:dyDescent="0.2">
      <c r="D126" s="180">
        <f>'Solar prot device - data'!D123</f>
        <v>97</v>
      </c>
      <c r="E126" s="181" t="str">
        <f>("Glazing"&amp;" + "&amp;'Solar prot device - data'!E123)</f>
        <v xml:space="preserve">Glazing + </v>
      </c>
      <c r="F126" s="182"/>
      <c r="G126" s="182"/>
      <c r="H126" s="178" t="str">
        <f>IF('Solar prot device - data'!F123&lt;&gt;"",'Solar prot device - data'!F123,"")</f>
        <v/>
      </c>
      <c r="I126" s="183" t="str">
        <f>IF('Solar prot device - data'!G123&lt;&gt;"",'Solar prot device - data'!G123,"")</f>
        <v/>
      </c>
      <c r="J126" s="268" t="str">
        <f>IF('Solar prot device - data'!H123&lt;&gt;"",'Solar prot device - data'!H123,"")</f>
        <v/>
      </c>
      <c r="K126" s="316" t="str">
        <f>IF('Solar prot device - data'!I123&lt;&gt;"",'Solar prot device - data'!I123,"")</f>
        <v/>
      </c>
      <c r="L126" s="184" t="str">
        <f t="shared" si="81"/>
        <v/>
      </c>
      <c r="M126" s="185" t="str">
        <f t="shared" si="82"/>
        <v/>
      </c>
      <c r="N126" s="185" t="str">
        <f t="shared" si="83"/>
        <v/>
      </c>
      <c r="O126" s="186" t="str">
        <f t="shared" si="84"/>
        <v/>
      </c>
      <c r="P126" s="311" t="str">
        <f t="shared" si="85"/>
        <v/>
      </c>
      <c r="Q126" s="185" t="str">
        <f t="shared" si="52"/>
        <v/>
      </c>
      <c r="R126" s="185" t="str">
        <f t="shared" si="86"/>
        <v/>
      </c>
      <c r="S126" s="214" t="str">
        <f t="shared" si="87"/>
        <v/>
      </c>
      <c r="T126" s="210" t="str">
        <f t="shared" si="88"/>
        <v/>
      </c>
      <c r="U126" s="185" t="str">
        <f t="shared" si="89"/>
        <v/>
      </c>
      <c r="V126" s="185" t="str">
        <f t="shared" si="90"/>
        <v/>
      </c>
      <c r="W126" s="214" t="str">
        <f t="shared" si="91"/>
        <v/>
      </c>
      <c r="Y126" s="184" t="str">
        <f t="shared" si="53"/>
        <v/>
      </c>
      <c r="Z126" s="185" t="str">
        <f t="shared" si="54"/>
        <v/>
      </c>
      <c r="AA126" s="185" t="str">
        <f t="shared" si="55"/>
        <v/>
      </c>
      <c r="AB126" s="186" t="str">
        <f t="shared" si="56"/>
        <v/>
      </c>
      <c r="AC126" s="184" t="str">
        <f t="shared" si="57"/>
        <v/>
      </c>
      <c r="AD126" s="185" t="str">
        <f t="shared" si="58"/>
        <v/>
      </c>
      <c r="AE126" s="185" t="str">
        <f t="shared" si="59"/>
        <v/>
      </c>
      <c r="AF126" s="186" t="str">
        <f t="shared" si="60"/>
        <v/>
      </c>
      <c r="AH126" s="184" t="str">
        <f t="shared" si="61"/>
        <v/>
      </c>
      <c r="AI126" s="185" t="str">
        <f t="shared" si="62"/>
        <v/>
      </c>
      <c r="AJ126" s="266" t="str">
        <f t="shared" si="63"/>
        <v/>
      </c>
      <c r="AK126" s="214" t="str">
        <f t="shared" si="64"/>
        <v/>
      </c>
      <c r="AL126" s="184" t="str">
        <f t="shared" si="65"/>
        <v/>
      </c>
      <c r="AM126" s="185" t="str">
        <f t="shared" si="66"/>
        <v/>
      </c>
      <c r="AN126" s="266" t="str">
        <f t="shared" si="67"/>
        <v/>
      </c>
      <c r="AO126" s="214" t="str">
        <f t="shared" si="68"/>
        <v/>
      </c>
      <c r="AP126" s="266"/>
      <c r="AQ126" s="184" t="str">
        <f t="shared" si="69"/>
        <v/>
      </c>
      <c r="AR126" s="185" t="str">
        <f t="shared" si="70"/>
        <v/>
      </c>
      <c r="AS126" s="185" t="str">
        <f t="shared" si="71"/>
        <v/>
      </c>
      <c r="AT126" s="186" t="str">
        <f t="shared" si="72"/>
        <v/>
      </c>
      <c r="AU126" s="184" t="str">
        <f t="shared" si="73"/>
        <v/>
      </c>
      <c r="AV126" s="185" t="str">
        <f t="shared" si="74"/>
        <v/>
      </c>
      <c r="AW126" s="185" t="str">
        <f t="shared" si="75"/>
        <v/>
      </c>
      <c r="AX126" s="186" t="str">
        <f t="shared" si="76"/>
        <v/>
      </c>
      <c r="AY126" s="184" t="str">
        <f t="shared" si="77"/>
        <v/>
      </c>
      <c r="AZ126" s="185" t="str">
        <f t="shared" si="78"/>
        <v/>
      </c>
      <c r="BA126" s="185" t="str">
        <f t="shared" si="79"/>
        <v/>
      </c>
      <c r="BB126" s="186" t="str">
        <f t="shared" si="80"/>
        <v/>
      </c>
      <c r="BC126" s="266"/>
      <c r="BD126" s="266"/>
      <c r="BE126" s="266"/>
      <c r="BF126" s="266"/>
    </row>
    <row r="127" spans="4:58" x14ac:dyDescent="0.2">
      <c r="D127" s="180">
        <f>'Solar prot device - data'!D124</f>
        <v>98</v>
      </c>
      <c r="E127" s="181" t="str">
        <f>("Glazing"&amp;" + "&amp;'Solar prot device - data'!E124)</f>
        <v xml:space="preserve">Glazing + </v>
      </c>
      <c r="F127" s="182"/>
      <c r="G127" s="182"/>
      <c r="H127" s="178" t="str">
        <f>IF('Solar prot device - data'!F124&lt;&gt;"",'Solar prot device - data'!F124,"")</f>
        <v/>
      </c>
      <c r="I127" s="183" t="str">
        <f>IF('Solar prot device - data'!G124&lt;&gt;"",'Solar prot device - data'!G124,"")</f>
        <v/>
      </c>
      <c r="J127" s="268" t="str">
        <f>IF('Solar prot device - data'!H124&lt;&gt;"",'Solar prot device - data'!H124,"")</f>
        <v/>
      </c>
      <c r="K127" s="316" t="str">
        <f>IF('Solar prot device - data'!I124&lt;&gt;"",'Solar prot device - data'!I124,"")</f>
        <v/>
      </c>
      <c r="L127" s="184" t="str">
        <f t="shared" si="81"/>
        <v/>
      </c>
      <c r="M127" s="185" t="str">
        <f t="shared" si="82"/>
        <v/>
      </c>
      <c r="N127" s="185" t="str">
        <f t="shared" si="83"/>
        <v/>
      </c>
      <c r="O127" s="186" t="str">
        <f t="shared" si="84"/>
        <v/>
      </c>
      <c r="P127" s="311" t="str">
        <f t="shared" ref="P127:S129" si="92">IF(AND($H127&lt;&gt;"",$I127&lt;&gt;""),BI$27*(1-BI$27*$I127-$K127*BI$33/BI$30),"")</f>
        <v/>
      </c>
      <c r="Q127" s="185" t="str">
        <f t="shared" si="92"/>
        <v/>
      </c>
      <c r="R127" s="185" t="str">
        <f t="shared" si="92"/>
        <v/>
      </c>
      <c r="S127" s="214" t="str">
        <f t="shared" si="92"/>
        <v/>
      </c>
      <c r="T127" s="210" t="str">
        <f t="shared" si="88"/>
        <v/>
      </c>
      <c r="U127" s="185" t="str">
        <f t="shared" si="89"/>
        <v/>
      </c>
      <c r="V127" s="185" t="str">
        <f t="shared" si="90"/>
        <v/>
      </c>
      <c r="W127" s="214" t="str">
        <f t="shared" si="91"/>
        <v/>
      </c>
      <c r="Y127" s="184" t="str">
        <f t="shared" si="53"/>
        <v/>
      </c>
      <c r="Z127" s="185" t="str">
        <f t="shared" si="54"/>
        <v/>
      </c>
      <c r="AA127" s="185" t="str">
        <f t="shared" si="55"/>
        <v/>
      </c>
      <c r="AB127" s="186" t="str">
        <f t="shared" si="56"/>
        <v/>
      </c>
      <c r="AC127" s="184" t="str">
        <f t="shared" si="57"/>
        <v/>
      </c>
      <c r="AD127" s="185" t="str">
        <f t="shared" si="58"/>
        <v/>
      </c>
      <c r="AE127" s="185" t="str">
        <f t="shared" si="59"/>
        <v/>
      </c>
      <c r="AF127" s="186" t="str">
        <f t="shared" si="60"/>
        <v/>
      </c>
      <c r="AH127" s="184" t="str">
        <f t="shared" si="61"/>
        <v/>
      </c>
      <c r="AI127" s="185" t="str">
        <f t="shared" si="62"/>
        <v/>
      </c>
      <c r="AJ127" s="266" t="str">
        <f t="shared" si="63"/>
        <v/>
      </c>
      <c r="AK127" s="214" t="str">
        <f t="shared" si="64"/>
        <v/>
      </c>
      <c r="AL127" s="184" t="str">
        <f t="shared" si="65"/>
        <v/>
      </c>
      <c r="AM127" s="185" t="str">
        <f t="shared" si="66"/>
        <v/>
      </c>
      <c r="AN127" s="266" t="str">
        <f t="shared" si="67"/>
        <v/>
      </c>
      <c r="AO127" s="214" t="str">
        <f t="shared" si="68"/>
        <v/>
      </c>
      <c r="AP127" s="266"/>
      <c r="AQ127" s="184" t="str">
        <f t="shared" si="69"/>
        <v/>
      </c>
      <c r="AR127" s="185" t="str">
        <f t="shared" si="70"/>
        <v/>
      </c>
      <c r="AS127" s="185" t="str">
        <f t="shared" si="71"/>
        <v/>
      </c>
      <c r="AT127" s="186" t="str">
        <f t="shared" si="72"/>
        <v/>
      </c>
      <c r="AU127" s="184" t="str">
        <f t="shared" si="73"/>
        <v/>
      </c>
      <c r="AV127" s="185" t="str">
        <f t="shared" si="74"/>
        <v/>
      </c>
      <c r="AW127" s="185" t="str">
        <f t="shared" si="75"/>
        <v/>
      </c>
      <c r="AX127" s="186" t="str">
        <f t="shared" si="76"/>
        <v/>
      </c>
      <c r="AY127" s="184" t="str">
        <f t="shared" si="77"/>
        <v/>
      </c>
      <c r="AZ127" s="185" t="str">
        <f t="shared" si="78"/>
        <v/>
      </c>
      <c r="BA127" s="185" t="str">
        <f t="shared" si="79"/>
        <v/>
      </c>
      <c r="BB127" s="186" t="str">
        <f t="shared" si="80"/>
        <v/>
      </c>
      <c r="BC127" s="266"/>
      <c r="BD127" s="266"/>
      <c r="BE127" s="266"/>
      <c r="BF127" s="266"/>
    </row>
    <row r="128" spans="4:58" x14ac:dyDescent="0.2">
      <c r="D128" s="180">
        <f>'Solar prot device - data'!D125</f>
        <v>99</v>
      </c>
      <c r="E128" s="181" t="str">
        <f>("Glazing"&amp;" + "&amp;'Solar prot device - data'!E125)</f>
        <v xml:space="preserve">Glazing + </v>
      </c>
      <c r="F128" s="182"/>
      <c r="G128" s="182"/>
      <c r="H128" s="178" t="str">
        <f>IF('Solar prot device - data'!F125&lt;&gt;"",'Solar prot device - data'!F125,"")</f>
        <v/>
      </c>
      <c r="I128" s="183" t="str">
        <f>IF('Solar prot device - data'!G125&lt;&gt;"",'Solar prot device - data'!G125,"")</f>
        <v/>
      </c>
      <c r="J128" s="268" t="str">
        <f>IF('Solar prot device - data'!H125&lt;&gt;"",'Solar prot device - data'!H125,"")</f>
        <v/>
      </c>
      <c r="K128" s="316" t="str">
        <f>IF('Solar prot device - data'!I125&lt;&gt;"",'Solar prot device - data'!I125,"")</f>
        <v/>
      </c>
      <c r="L128" s="184" t="str">
        <f t="shared" si="81"/>
        <v/>
      </c>
      <c r="M128" s="185" t="str">
        <f t="shared" si="82"/>
        <v/>
      </c>
      <c r="N128" s="185" t="str">
        <f t="shared" si="83"/>
        <v/>
      </c>
      <c r="O128" s="186" t="str">
        <f t="shared" si="84"/>
        <v/>
      </c>
      <c r="P128" s="311" t="str">
        <f t="shared" si="92"/>
        <v/>
      </c>
      <c r="Q128" s="185" t="str">
        <f t="shared" si="92"/>
        <v/>
      </c>
      <c r="R128" s="185" t="str">
        <f t="shared" si="92"/>
        <v/>
      </c>
      <c r="S128" s="214" t="str">
        <f t="shared" si="92"/>
        <v/>
      </c>
      <c r="T128" s="210" t="str">
        <f t="shared" si="88"/>
        <v/>
      </c>
      <c r="U128" s="185" t="str">
        <f t="shared" si="89"/>
        <v/>
      </c>
      <c r="V128" s="185" t="str">
        <f t="shared" si="90"/>
        <v/>
      </c>
      <c r="W128" s="214" t="str">
        <f t="shared" si="91"/>
        <v/>
      </c>
      <c r="Y128" s="184" t="str">
        <f t="shared" si="53"/>
        <v/>
      </c>
      <c r="Z128" s="185" t="str">
        <f t="shared" si="54"/>
        <v/>
      </c>
      <c r="AA128" s="185" t="str">
        <f t="shared" si="55"/>
        <v/>
      </c>
      <c r="AB128" s="186" t="str">
        <f t="shared" si="56"/>
        <v/>
      </c>
      <c r="AC128" s="184" t="str">
        <f t="shared" si="57"/>
        <v/>
      </c>
      <c r="AD128" s="185" t="str">
        <f t="shared" si="58"/>
        <v/>
      </c>
      <c r="AE128" s="185" t="str">
        <f t="shared" si="59"/>
        <v/>
      </c>
      <c r="AF128" s="186" t="str">
        <f t="shared" si="60"/>
        <v/>
      </c>
      <c r="AH128" s="184" t="str">
        <f t="shared" si="61"/>
        <v/>
      </c>
      <c r="AI128" s="185" t="str">
        <f t="shared" si="62"/>
        <v/>
      </c>
      <c r="AJ128" s="266" t="str">
        <f t="shared" si="63"/>
        <v/>
      </c>
      <c r="AK128" s="214" t="str">
        <f t="shared" si="64"/>
        <v/>
      </c>
      <c r="AL128" s="184" t="str">
        <f t="shared" si="65"/>
        <v/>
      </c>
      <c r="AM128" s="185" t="str">
        <f t="shared" si="66"/>
        <v/>
      </c>
      <c r="AN128" s="266" t="str">
        <f t="shared" si="67"/>
        <v/>
      </c>
      <c r="AO128" s="214" t="str">
        <f t="shared" si="68"/>
        <v/>
      </c>
      <c r="AP128" s="266"/>
      <c r="AQ128" s="184" t="str">
        <f t="shared" si="69"/>
        <v/>
      </c>
      <c r="AR128" s="185" t="str">
        <f t="shared" si="70"/>
        <v/>
      </c>
      <c r="AS128" s="185" t="str">
        <f t="shared" si="71"/>
        <v/>
      </c>
      <c r="AT128" s="186" t="str">
        <f t="shared" si="72"/>
        <v/>
      </c>
      <c r="AU128" s="184" t="str">
        <f t="shared" si="73"/>
        <v/>
      </c>
      <c r="AV128" s="185" t="str">
        <f t="shared" si="74"/>
        <v/>
      </c>
      <c r="AW128" s="185" t="str">
        <f t="shared" si="75"/>
        <v/>
      </c>
      <c r="AX128" s="186" t="str">
        <f t="shared" si="76"/>
        <v/>
      </c>
      <c r="AY128" s="184" t="str">
        <f t="shared" si="77"/>
        <v/>
      </c>
      <c r="AZ128" s="185" t="str">
        <f t="shared" si="78"/>
        <v/>
      </c>
      <c r="BA128" s="185" t="str">
        <f t="shared" si="79"/>
        <v/>
      </c>
      <c r="BB128" s="186" t="str">
        <f t="shared" si="80"/>
        <v/>
      </c>
      <c r="BC128" s="266"/>
      <c r="BD128" s="266"/>
      <c r="BE128" s="266"/>
      <c r="BF128" s="266"/>
    </row>
    <row r="129" spans="4:58" ht="13.5" thickBot="1" x14ac:dyDescent="0.25">
      <c r="D129" s="187">
        <f>'Solar prot device - data'!D126</f>
        <v>100</v>
      </c>
      <c r="E129" s="188" t="str">
        <f>("Glazing"&amp;" + "&amp;'Solar prot device - data'!E126)</f>
        <v xml:space="preserve">Glazing + </v>
      </c>
      <c r="F129" s="189"/>
      <c r="G129" s="189"/>
      <c r="H129" s="179" t="str">
        <f>IF('Solar prot device - data'!F126&lt;&gt;"",'Solar prot device - data'!F126,"")</f>
        <v/>
      </c>
      <c r="I129" s="190" t="str">
        <f>IF('Solar prot device - data'!G126&lt;&gt;"",'Solar prot device - data'!G126,"")</f>
        <v/>
      </c>
      <c r="J129" s="269" t="str">
        <f>IF('Solar prot device - data'!H126&lt;&gt;"",'Solar prot device - data'!H126,"")</f>
        <v/>
      </c>
      <c r="K129" s="317" t="str">
        <f>IF('Solar prot device - data'!I126&lt;&gt;"",'Solar prot device - data'!I126,"")</f>
        <v/>
      </c>
      <c r="L129" s="200" t="str">
        <f t="shared" si="81"/>
        <v/>
      </c>
      <c r="M129" s="192" t="str">
        <f t="shared" si="82"/>
        <v/>
      </c>
      <c r="N129" s="192" t="str">
        <f t="shared" si="83"/>
        <v/>
      </c>
      <c r="O129" s="193" t="str">
        <f t="shared" si="84"/>
        <v/>
      </c>
      <c r="P129" s="312" t="str">
        <f t="shared" si="92"/>
        <v/>
      </c>
      <c r="Q129" s="192" t="str">
        <f t="shared" si="92"/>
        <v/>
      </c>
      <c r="R129" s="192" t="str">
        <f t="shared" si="92"/>
        <v/>
      </c>
      <c r="S129" s="215" t="str">
        <f t="shared" si="92"/>
        <v/>
      </c>
      <c r="T129" s="191" t="str">
        <f t="shared" si="88"/>
        <v/>
      </c>
      <c r="U129" s="192" t="str">
        <f t="shared" si="89"/>
        <v/>
      </c>
      <c r="V129" s="192" t="str">
        <f t="shared" si="90"/>
        <v/>
      </c>
      <c r="W129" s="215" t="str">
        <f t="shared" si="91"/>
        <v/>
      </c>
      <c r="Y129" s="200" t="str">
        <f t="shared" si="53"/>
        <v/>
      </c>
      <c r="Z129" s="192" t="str">
        <f t="shared" si="54"/>
        <v/>
      </c>
      <c r="AA129" s="192" t="str">
        <f t="shared" si="55"/>
        <v/>
      </c>
      <c r="AB129" s="193" t="str">
        <f t="shared" si="56"/>
        <v/>
      </c>
      <c r="AC129" s="200" t="str">
        <f t="shared" si="57"/>
        <v/>
      </c>
      <c r="AD129" s="192" t="str">
        <f t="shared" si="58"/>
        <v/>
      </c>
      <c r="AE129" s="192" t="str">
        <f t="shared" si="59"/>
        <v/>
      </c>
      <c r="AF129" s="193" t="str">
        <f t="shared" si="60"/>
        <v/>
      </c>
      <c r="AH129" s="200" t="str">
        <f t="shared" si="61"/>
        <v/>
      </c>
      <c r="AI129" s="192" t="str">
        <f t="shared" si="62"/>
        <v/>
      </c>
      <c r="AJ129" s="276" t="str">
        <f t="shared" si="63"/>
        <v/>
      </c>
      <c r="AK129" s="215" t="str">
        <f t="shared" si="64"/>
        <v/>
      </c>
      <c r="AL129" s="200" t="str">
        <f t="shared" si="65"/>
        <v/>
      </c>
      <c r="AM129" s="192" t="str">
        <f t="shared" si="66"/>
        <v/>
      </c>
      <c r="AN129" s="276" t="str">
        <f t="shared" si="67"/>
        <v/>
      </c>
      <c r="AO129" s="215" t="str">
        <f t="shared" si="68"/>
        <v/>
      </c>
      <c r="AP129" s="266"/>
      <c r="AQ129" s="200" t="str">
        <f t="shared" si="69"/>
        <v/>
      </c>
      <c r="AR129" s="192" t="str">
        <f t="shared" si="70"/>
        <v/>
      </c>
      <c r="AS129" s="192" t="str">
        <f t="shared" si="71"/>
        <v/>
      </c>
      <c r="AT129" s="193" t="str">
        <f t="shared" si="72"/>
        <v/>
      </c>
      <c r="AU129" s="200" t="str">
        <f t="shared" si="73"/>
        <v/>
      </c>
      <c r="AV129" s="192" t="str">
        <f t="shared" si="74"/>
        <v/>
      </c>
      <c r="AW129" s="192" t="str">
        <f t="shared" si="75"/>
        <v/>
      </c>
      <c r="AX129" s="193" t="str">
        <f t="shared" si="76"/>
        <v/>
      </c>
      <c r="AY129" s="200" t="str">
        <f t="shared" si="77"/>
        <v/>
      </c>
      <c r="AZ129" s="192" t="str">
        <f t="shared" si="78"/>
        <v/>
      </c>
      <c r="BA129" s="192" t="str">
        <f t="shared" si="79"/>
        <v/>
      </c>
      <c r="BB129" s="193" t="str">
        <f t="shared" si="80"/>
        <v/>
      </c>
      <c r="BC129" s="266"/>
      <c r="BD129" s="266"/>
      <c r="BE129" s="266"/>
      <c r="BF129" s="266"/>
    </row>
  </sheetData>
  <sheetProtection algorithmName="SHA-512" hashValue="2IKHQtCcKMLHK34YKzxgjLKXyrUlfg9avA+OC90qW69rAiGFKRtel8bSUT6V+LY3TSa05or6fIesis8PUwMj8Q==" saltValue="ZZpvTdXbiRBE32oDu6YWmQ==" spinCount="100000" sheet="1" objects="1" scenarios="1"/>
  <mergeCells count="17">
    <mergeCell ref="D25:O25"/>
    <mergeCell ref="D9:R9"/>
    <mergeCell ref="Y27:AB27"/>
    <mergeCell ref="AC27:AF27"/>
    <mergeCell ref="L26:W26"/>
    <mergeCell ref="Y26:AF26"/>
    <mergeCell ref="E28:G29"/>
    <mergeCell ref="P27:S27"/>
    <mergeCell ref="T27:W27"/>
    <mergeCell ref="L27:O27"/>
    <mergeCell ref="AQ26:BB26"/>
    <mergeCell ref="AQ27:AT27"/>
    <mergeCell ref="AU27:AX27"/>
    <mergeCell ref="AY27:BB27"/>
    <mergeCell ref="AH26:AO26"/>
    <mergeCell ref="AH27:AK27"/>
    <mergeCell ref="AL27:AO27"/>
  </mergeCells>
  <phoneticPr fontId="0" type="noConversion"/>
  <conditionalFormatting sqref="H30:K129">
    <cfRule type="cellIs" dxfId="1" priority="1" stopIfTrue="1" operator="greaterThan">
      <formula>1</formula>
    </cfRule>
    <cfRule type="cellIs" dxfId="0" priority="2" stopIfTrue="1" operator="lessThan">
      <formula>0</formula>
    </cfRule>
  </conditionalFormatting>
  <pageMargins left="0.43307086614173229" right="0.74803149606299213" top="0.62992125984251968" bottom="0.98425196850393704" header="0.51181102362204722" footer="0.51181102362204722"/>
  <pageSetup paperSize="9" scale="86" fitToHeight="5" orientation="landscape" r:id="rId1"/>
  <headerFooter alignWithMargins="0">
    <oddFooter>&amp;LEN 13363-1&amp;R&amp;P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About</vt:lpstr>
      <vt:lpstr>Intro</vt:lpstr>
      <vt:lpstr>Definitions</vt:lpstr>
      <vt:lpstr>Glazing</vt:lpstr>
      <vt:lpstr>Solar prot device</vt:lpstr>
      <vt:lpstr>Solar prot device - data</vt:lpstr>
      <vt:lpstr>Results-1</vt:lpstr>
      <vt:lpstr>Results-2</vt:lpstr>
      <vt:lpstr>Results-3</vt:lpstr>
      <vt:lpstr>Update</vt:lpstr>
      <vt:lpstr>Blind</vt:lpstr>
      <vt:lpstr>Definitions</vt:lpstr>
      <vt:lpstr>'Solar prot device'!Glazing</vt:lpstr>
      <vt:lpstr>Glazing</vt:lpstr>
      <vt:lpstr>Definitions!Print_Area</vt:lpstr>
      <vt:lpstr>Glazing!Print_Area</vt:lpstr>
      <vt:lpstr>Intro!Print_Area</vt:lpstr>
      <vt:lpstr>'Results-1'!Print_Area</vt:lpstr>
      <vt:lpstr>'Results-2'!Print_Area</vt:lpstr>
      <vt:lpstr>'Results-3'!Print_Area</vt:lpstr>
      <vt:lpstr>'Solar prot device'!Print_Area</vt:lpstr>
      <vt:lpstr>'Solar prot device - data'!Print_Area</vt:lpstr>
      <vt:lpstr>'Results-3'!Results1</vt:lpstr>
      <vt:lpstr>Results1</vt:lpstr>
      <vt:lpstr>Results2</vt:lpstr>
    </vt:vector>
  </TitlesOfParts>
  <Manager>Nicolas Heijmans</Manager>
  <Company>WTCB-CSTC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Solar protection devices combined with glazing</dc:title>
  <dc:subject>Calculation of solar and ligt tranmittance - Simplified method</dc:subject>
  <dc:creator>WTCB-CSTC</dc:creator>
  <cp:keywords>Zonwerende voorziening; Protection solaire; NBN EN  13363-1</cp:keywords>
  <cp:lastModifiedBy>Gauthier Zarmati</cp:lastModifiedBy>
  <cp:revision>1</cp:revision>
  <cp:lastPrinted>2008-05-15T08:04:23Z</cp:lastPrinted>
  <dcterms:created xsi:type="dcterms:W3CDTF">2002-02-04T13:55:28Z</dcterms:created>
  <dcterms:modified xsi:type="dcterms:W3CDTF">2022-01-28T09:57:41Z</dcterms:modified>
  <cp:version>7</cp:version>
</cp:coreProperties>
</file>